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585" yWindow="-15" windowWidth="9630" windowHeight="8595" firstSheet="1" activeTab="13"/>
  </bookViews>
  <sheets>
    <sheet name="VOLKSCROSS" sheetId="16" r:id="rId1"/>
    <sheet name="BENJ M" sheetId="1" r:id="rId2"/>
    <sheet name="BENJ J" sheetId="2" r:id="rId3"/>
    <sheet name="PUP M" sheetId="13" r:id="rId4"/>
    <sheet name="PUP J" sheetId="4" r:id="rId5"/>
    <sheet name="MIN M" sheetId="14" r:id="rId6"/>
    <sheet name="MIN J" sheetId="12" r:id="rId7"/>
    <sheet name="K CROSS" sheetId="5" r:id="rId8"/>
    <sheet name="KAD" sheetId="6" r:id="rId9"/>
    <sheet name="SCH" sheetId="7" r:id="rId10"/>
    <sheet name="JUN" sheetId="8" r:id="rId11"/>
    <sheet name="MAS" sheetId="9" r:id="rId12"/>
    <sheet name="SEN" sheetId="10" r:id="rId13"/>
    <sheet name="DEELNEMERS" sheetId="11" r:id="rId14"/>
    <sheet name="Blad1" sheetId="15" r:id="rId15"/>
  </sheets>
  <calcPr calcId="145621" concurrentCalc="0"/>
</workbook>
</file>

<file path=xl/calcChain.xml><?xml version="1.0" encoding="utf-8"?>
<calcChain xmlns="http://schemas.openxmlformats.org/spreadsheetml/2006/main">
  <c r="F5" i="11" l="1"/>
  <c r="F7" i="11"/>
  <c r="F6" i="11"/>
  <c r="I29" i="11"/>
  <c r="F23" i="11"/>
  <c r="G23" i="11"/>
  <c r="G5" i="11"/>
  <c r="F28" i="11"/>
  <c r="G28" i="11"/>
  <c r="F27" i="11"/>
  <c r="G27" i="11"/>
  <c r="F26" i="11"/>
  <c r="G26" i="11"/>
  <c r="F25" i="11"/>
  <c r="G25" i="11"/>
  <c r="F24" i="11"/>
  <c r="G24" i="11"/>
  <c r="F22" i="11"/>
  <c r="G22" i="11"/>
  <c r="F21" i="11"/>
  <c r="G21" i="11"/>
  <c r="F20" i="11"/>
  <c r="G20" i="11"/>
  <c r="F19" i="11"/>
  <c r="G19" i="11"/>
  <c r="F18" i="11"/>
  <c r="G18" i="11"/>
  <c r="F17" i="11"/>
  <c r="G17" i="11"/>
  <c r="F15" i="11"/>
  <c r="G15" i="11"/>
  <c r="F16" i="11"/>
  <c r="G16" i="11"/>
  <c r="F14" i="11"/>
  <c r="G14" i="11"/>
  <c r="F13" i="11"/>
  <c r="G13" i="11"/>
  <c r="F12" i="11"/>
  <c r="G12" i="11"/>
  <c r="F11" i="11"/>
  <c r="G11" i="11"/>
  <c r="F10" i="11"/>
  <c r="G10" i="11"/>
  <c r="F9" i="11"/>
  <c r="G9" i="11"/>
  <c r="F8" i="11"/>
  <c r="G8" i="11"/>
  <c r="G7" i="11"/>
  <c r="G6" i="11"/>
  <c r="G29" i="11"/>
  <c r="F29" i="11"/>
  <c r="M29" i="11"/>
  <c r="C24" i="7"/>
  <c r="D24" i="7"/>
  <c r="C4" i="7"/>
  <c r="D4" i="7"/>
  <c r="C25" i="6"/>
  <c r="D25" i="6"/>
  <c r="C4" i="6"/>
  <c r="D4" i="6"/>
  <c r="B24" i="12"/>
  <c r="B4" i="12"/>
  <c r="B24" i="14"/>
  <c r="B4" i="14"/>
  <c r="B24" i="4"/>
  <c r="B4" i="4"/>
  <c r="B24" i="13"/>
  <c r="B4" i="13"/>
  <c r="B34" i="1"/>
  <c r="B30" i="2"/>
  <c r="C4" i="1"/>
  <c r="D4" i="1"/>
  <c r="D4" i="2"/>
  <c r="C4" i="2"/>
  <c r="K29" i="11"/>
  <c r="D20" i="11"/>
  <c r="E19" i="11"/>
  <c r="E20" i="11"/>
  <c r="D19" i="11"/>
  <c r="E18" i="11"/>
  <c r="E17" i="11"/>
  <c r="D18" i="11"/>
  <c r="D17" i="11"/>
  <c r="D16" i="11"/>
  <c r="D15" i="11"/>
  <c r="D14" i="11"/>
  <c r="D13" i="11"/>
  <c r="D12" i="11"/>
  <c r="D11" i="11"/>
  <c r="D10" i="11"/>
  <c r="E7" i="11"/>
  <c r="D7" i="11"/>
  <c r="D8" i="11"/>
  <c r="D9" i="11"/>
  <c r="D6" i="11"/>
  <c r="E5" i="11"/>
  <c r="D5" i="11"/>
</calcChain>
</file>

<file path=xl/sharedStrings.xml><?xml version="1.0" encoding="utf-8"?>
<sst xmlns="http://schemas.openxmlformats.org/spreadsheetml/2006/main" count="454" uniqueCount="220">
  <si>
    <t>NAAM</t>
  </si>
  <si>
    <t>CLUB</t>
  </si>
  <si>
    <t>GEBOORTEJAAR</t>
  </si>
  <si>
    <t>BENJAMINS MEISJES</t>
  </si>
  <si>
    <t>BENJAMINS JONGENS</t>
  </si>
  <si>
    <t>PUPILLEN MEISJES</t>
  </si>
  <si>
    <t>PUPILLEN JONGENS</t>
  </si>
  <si>
    <t>MINIEMEN JONGENS</t>
  </si>
  <si>
    <t>MINIEMEN MEISJES</t>
  </si>
  <si>
    <t>KORTE CROSS</t>
  </si>
  <si>
    <t>KORTE CROSS DAMES</t>
  </si>
  <si>
    <t>DAMES</t>
  </si>
  <si>
    <t>HEREN</t>
  </si>
  <si>
    <t>KADETTEN MEISJES</t>
  </si>
  <si>
    <t>KADETTEN JONGENS</t>
  </si>
  <si>
    <t>SCHOLIEREN MEISJES</t>
  </si>
  <si>
    <t>SCHOLIEREN JONGENS</t>
  </si>
  <si>
    <t>JUNIORES DAMES</t>
  </si>
  <si>
    <t>JUNIORES HEREN</t>
  </si>
  <si>
    <t>MASTERS DAMES</t>
  </si>
  <si>
    <t>MASTERS HEREN</t>
  </si>
  <si>
    <t>SENIORES DAMES</t>
  </si>
  <si>
    <t>SENIORES HEREN</t>
  </si>
  <si>
    <t>AANTAL</t>
  </si>
  <si>
    <t>KORTE CROSS HEREN</t>
  </si>
  <si>
    <t>TOTAAL</t>
  </si>
  <si>
    <t>LEEFTIJD</t>
  </si>
  <si>
    <t xml:space="preserve">VAN </t>
  </si>
  <si>
    <t>TOT</t>
  </si>
  <si>
    <t xml:space="preserve">MINIEMEN MEISJES </t>
  </si>
  <si>
    <t xml:space="preserve">MINIEMEN JONGENS </t>
  </si>
  <si>
    <t xml:space="preserve">KADETTEN JONGENS </t>
  </si>
  <si>
    <t>AANTAL 2011</t>
  </si>
  <si>
    <t>VERSCHIL</t>
  </si>
  <si>
    <t>AANTAL 2012</t>
  </si>
  <si>
    <t>AANTAL 2013</t>
  </si>
  <si>
    <t>AANTAL 2014</t>
  </si>
  <si>
    <t>AANTAL 2015</t>
  </si>
  <si>
    <t>AANTAL 2016</t>
  </si>
  <si>
    <t>KANGOEROE EN BENJAMINS MEISJES</t>
  </si>
  <si>
    <t>KANGOEROE EN BENJAMINS JONGENS</t>
  </si>
  <si>
    <t>AANTAL 2017</t>
  </si>
  <si>
    <t>AANTAL 2018</t>
  </si>
  <si>
    <t>OEFENCROSS ACME ZOMERGEM 17 OKTOBER 2021</t>
  </si>
  <si>
    <t>AANTAL 2019</t>
  </si>
  <si>
    <t>VOLKSCROSS</t>
  </si>
  <si>
    <t>VAN HECKE SABINE</t>
  </si>
  <si>
    <t>POTVLIEGE HANS</t>
  </si>
  <si>
    <t>POTVLIEGE GLENN</t>
  </si>
  <si>
    <t>DE GRAVE ARNE</t>
  </si>
  <si>
    <t>DE SMET LUC</t>
  </si>
  <si>
    <t>ACME</t>
  </si>
  <si>
    <t>VAN DE STEENE CLARA</t>
  </si>
  <si>
    <t>VAN BESIEN CLARA</t>
  </si>
  <si>
    <t>HALE</t>
  </si>
  <si>
    <t>STOCK XANNE</t>
  </si>
  <si>
    <t>DE KEYSER FIEN</t>
  </si>
  <si>
    <t>DE GEYTER LOWIE</t>
  </si>
  <si>
    <t>DE SMET FIEN</t>
  </si>
  <si>
    <t>DAMMAN MARLIES</t>
  </si>
  <si>
    <t>PARDON NELLE</t>
  </si>
  <si>
    <t>DELOOF CAMILLE</t>
  </si>
  <si>
    <t>VAN PARYS HELEEN</t>
  </si>
  <si>
    <t>DE SUTTER JUNA</t>
  </si>
  <si>
    <t>VAN REYBROUCK DELAILAH</t>
  </si>
  <si>
    <t>VANHAELEWYN AIKO</t>
  </si>
  <si>
    <t>PARDON JANNE</t>
  </si>
  <si>
    <t>ROOTSAERT EMMA</t>
  </si>
  <si>
    <t>VAN DE PUTTE LENA</t>
  </si>
  <si>
    <t xml:space="preserve">VAN DEURZEN JITTE </t>
  </si>
  <si>
    <t>DE SUTTER GEIKE</t>
  </si>
  <si>
    <t>VAN DE  STEENE ADAM</t>
  </si>
  <si>
    <t>DE WITTE GILLES</t>
  </si>
  <si>
    <t>DEPOORTERE LINUS</t>
  </si>
  <si>
    <t>COPPENS CISSE</t>
  </si>
  <si>
    <t>DESCHAGT CYRIEL</t>
  </si>
  <si>
    <t>GOETEYN MATHIEU</t>
  </si>
  <si>
    <t>VAN DE WALLE JULOT</t>
  </si>
  <si>
    <t>CRUCKE ARTHUR</t>
  </si>
  <si>
    <t>MASSCHO SENNE</t>
  </si>
  <si>
    <t>ZECCHIN DUCARMON LUCAS</t>
  </si>
  <si>
    <t>SERLET ELIAS</t>
  </si>
  <si>
    <t>ITERBEKE BENT</t>
  </si>
  <si>
    <t>CHRISTIAENS MARCEL</t>
  </si>
  <si>
    <t>VAN LOOCKE JOREN</t>
  </si>
  <si>
    <t>FRANCOIS PEPPE</t>
  </si>
  <si>
    <t>DE SMET DAAN</t>
  </si>
  <si>
    <t>POELAERT MERIJN</t>
  </si>
  <si>
    <t>DEMAN MENNO</t>
  </si>
  <si>
    <t>VAN CEUNEBROECK TUUR</t>
  </si>
  <si>
    <t>SCHEIRSEN LUCAS</t>
  </si>
  <si>
    <t>VEREECKE MON</t>
  </si>
  <si>
    <t>SMETS DRIES</t>
  </si>
  <si>
    <t>DE ZUTTER JULES</t>
  </si>
  <si>
    <t>HAL</t>
  </si>
  <si>
    <t>DE CONINCK JULIAN</t>
  </si>
  <si>
    <t>VANDEPOELE MATHIAS</t>
  </si>
  <si>
    <t>DE LATTER TUUR</t>
  </si>
  <si>
    <t>BOSCHMAN DAAN</t>
  </si>
  <si>
    <t>BLONDEEL MICHIEL</t>
  </si>
  <si>
    <t>VANDAMME ELOISE</t>
  </si>
  <si>
    <t>RIEME</t>
  </si>
  <si>
    <t>VAN WAEYENBERGHE NELLES</t>
  </si>
  <si>
    <t>STROBBE OLIVIA</t>
  </si>
  <si>
    <t>SIERENS LOTTE</t>
  </si>
  <si>
    <t>BOSCHMAN MARIE</t>
  </si>
  <si>
    <t>BOURGONJON ELIZE</t>
  </si>
  <si>
    <t>DEWEERDT INOA</t>
  </si>
  <si>
    <t>DAMMAN SARA</t>
  </si>
  <si>
    <t>VAN MEENEN FLOOR</t>
  </si>
  <si>
    <t>VAN REYBROUCK CAITLIN</t>
  </si>
  <si>
    <t>MOUDRETSOV DARYA</t>
  </si>
  <si>
    <t>VAN PARYS ELISE</t>
  </si>
  <si>
    <t>VAN DER JEUGHDT CORA</t>
  </si>
  <si>
    <t>VAN DAMME ELENE</t>
  </si>
  <si>
    <t>DAMMAN LORE</t>
  </si>
  <si>
    <t>WILDEMAUWE LEONIE</t>
  </si>
  <si>
    <t>GEYS JULIETTE</t>
  </si>
  <si>
    <t>BEUZELINCK LORE</t>
  </si>
  <si>
    <t>DESSEYN LENTE</t>
  </si>
  <si>
    <t>PAPPI ANNA LUCIA</t>
  </si>
  <si>
    <t>DEPOORTER ARNO</t>
  </si>
  <si>
    <t>KAA GENT</t>
  </si>
  <si>
    <t>CLAEYS LENNERD</t>
  </si>
  <si>
    <t>DIEPENDAELE WOUT</t>
  </si>
  <si>
    <t>STANDAERT VALENTINO</t>
  </si>
  <si>
    <t>DE WAARD ISAAK</t>
  </si>
  <si>
    <t>LEFEVRE LIRO</t>
  </si>
  <si>
    <t>CRUCKE STAF</t>
  </si>
  <si>
    <t>KETELS JEROEN</t>
  </si>
  <si>
    <t>VANDEPOELE THOMAS</t>
  </si>
  <si>
    <t>CASTELEYN LEON</t>
  </si>
  <si>
    <t>DE MEYER RYAN</t>
  </si>
  <si>
    <t xml:space="preserve">DAMMAN PIETER </t>
  </si>
  <si>
    <t>POELAERT KORNEEL</t>
  </si>
  <si>
    <t>DE VLIEGER ZENO</t>
  </si>
  <si>
    <t>DE GREVE LIVIA</t>
  </si>
  <si>
    <t>CASTELEYN AURELIE</t>
  </si>
  <si>
    <t>DE BAETS LEONIE</t>
  </si>
  <si>
    <t>SIERENS FIEN</t>
  </si>
  <si>
    <t>DE CONINCK MARE</t>
  </si>
  <si>
    <t>LEFEVRE LIEMKE</t>
  </si>
  <si>
    <t>DE WULF NOOR</t>
  </si>
  <si>
    <t>FRANCOIS LAURE</t>
  </si>
  <si>
    <t>DEVENTER ROOS</t>
  </si>
  <si>
    <t xml:space="preserve">BESSON OLIVIA </t>
  </si>
  <si>
    <t>TEVELS NINA</t>
  </si>
  <si>
    <t>BESSON FLEUR</t>
  </si>
  <si>
    <t>DE SOUTER LOTTE</t>
  </si>
  <si>
    <t>CRUCKE JORIJN</t>
  </si>
  <si>
    <t>BEUSELINCK LISE</t>
  </si>
  <si>
    <t>STOCKMAN MARIE</t>
  </si>
  <si>
    <t>DHOOGHE JULIETTE</t>
  </si>
  <si>
    <t>HOOREWEGHE MARIE</t>
  </si>
  <si>
    <t>VAN KERCKVOORDE NOOR</t>
  </si>
  <si>
    <t xml:space="preserve">CHRISTIAENS BASIEL </t>
  </si>
  <si>
    <t>DE VLIEGER WANNES</t>
  </si>
  <si>
    <t>DE CORTE JEROME</t>
  </si>
  <si>
    <t>DE MARTELAERE FERRE</t>
  </si>
  <si>
    <t>DEMAN LARS</t>
  </si>
  <si>
    <t>DAMMAN ROEL</t>
  </si>
  <si>
    <t>FOUCKAERT LUCAS</t>
  </si>
  <si>
    <t>TYTGAT GUNNAR</t>
  </si>
  <si>
    <t>DE LATTER SENNE</t>
  </si>
  <si>
    <t>LEMA JOAH</t>
  </si>
  <si>
    <t>SCHROYENS DANTE</t>
  </si>
  <si>
    <t>VANDEPOELE MAXIM</t>
  </si>
  <si>
    <t>DE GREVE TRISTAN</t>
  </si>
  <si>
    <t>NEYT VICTOR</t>
  </si>
  <si>
    <t>DE ROCKER MAXIME</t>
  </si>
  <si>
    <t>CHRISTIAENS LEON</t>
  </si>
  <si>
    <t>HALES</t>
  </si>
  <si>
    <t>GEYS HENRI</t>
  </si>
  <si>
    <t>GEKIERE YNGO</t>
  </si>
  <si>
    <t>BLONDEEL JULES</t>
  </si>
  <si>
    <t>HOOREWEGHE TIJL</t>
  </si>
  <si>
    <t>TUYTENS JULES</t>
  </si>
  <si>
    <t>POELAERT KOBE</t>
  </si>
  <si>
    <t>PARDON ROBBE</t>
  </si>
  <si>
    <t>DELOBEL JOSSE</t>
  </si>
  <si>
    <t>DUCHENE MATHIS</t>
  </si>
  <si>
    <t>PIRA MAURITS</t>
  </si>
  <si>
    <t>BAEKE ALINE</t>
  </si>
  <si>
    <t>MAENHOUT JENS</t>
  </si>
  <si>
    <t>VAN DAELE MIK</t>
  </si>
  <si>
    <t>VAN HOECKE KATO</t>
  </si>
  <si>
    <t>DE SOUTER LIEKE</t>
  </si>
  <si>
    <t>LEMA YAELLE</t>
  </si>
  <si>
    <t>DOSSCHE MARGAUX</t>
  </si>
  <si>
    <t>DE SOETE ZOE</t>
  </si>
  <si>
    <t>ROTSAERT DEWULF CELINE</t>
  </si>
  <si>
    <t>VAN DEN BERGHE JOLIEN</t>
  </si>
  <si>
    <t>FLION ROMY</t>
  </si>
  <si>
    <t>VERVAECKE CONNIE</t>
  </si>
  <si>
    <t>SCHAEVERBEKE AXANA</t>
  </si>
  <si>
    <t>RONDELEE JOSEPHINE</t>
  </si>
  <si>
    <t>WITTEVRONGEL JENKA</t>
  </si>
  <si>
    <t>MOUDRETSOV ILYA</t>
  </si>
  <si>
    <t>DIEPENDAELE MATS</t>
  </si>
  <si>
    <t>BUYSSE NOAH</t>
  </si>
  <si>
    <t>HOOREWEGHE LARS</t>
  </si>
  <si>
    <t>UYTTENHOVE MATTEO</t>
  </si>
  <si>
    <t>CRAEYE SIGUR</t>
  </si>
  <si>
    <t>VAN LOO FLAVIO</t>
  </si>
  <si>
    <t>VAN DEN BERGHE JORDY</t>
  </si>
  <si>
    <t>LACAYSE ARTHUR</t>
  </si>
  <si>
    <t>WOUTERS JEPSER</t>
  </si>
  <si>
    <t>DE COSTER JOLAN</t>
  </si>
  <si>
    <t>TORO DAVID</t>
  </si>
  <si>
    <t>FAICT LENNERT</t>
  </si>
  <si>
    <t>STAELENS NIELS</t>
  </si>
  <si>
    <t>CLAEYS JORAN</t>
  </si>
  <si>
    <t>VAN WASSENHOVE SVERRE</t>
  </si>
  <si>
    <t>SYMOENS MAXIM</t>
  </si>
  <si>
    <t>SACRE TOM</t>
  </si>
  <si>
    <t>ACKE DAVY</t>
  </si>
  <si>
    <t>VAN DEN BERGHE JOHNY</t>
  </si>
  <si>
    <t>MAENHOUT YORICH</t>
  </si>
  <si>
    <t>VAN WASSENHOVE ILIAN</t>
  </si>
  <si>
    <t>DHONDT PIETER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</si>
</sst>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0" xfId="0" applyFill="1"/>
    <xf numFmtId="0" fontId="4" fillId="0" borderId="0" xfId="0" applyFont="1"/>
    <xf numFmtId="0" fontId="3" fillId="2" borderId="0" xfId="0" applyFont="1" applyFill="1"/>
    <xf numFmtId="0" fontId="0" fillId="2" borderId="0" xfId="0" applyFill="1" applyAlignment="1">
      <alignment horizontal="center"/>
    </xf>
    <xf numFmtId="164" fontId="0" fillId="0" borderId="0" xfId="0" applyNumberFormat="1"/>
    <xf numFmtId="164" fontId="0" fillId="2" borderId="0" xfId="0" applyNumberFormat="1" applyFill="1"/>
    <xf numFmtId="164" fontId="0" fillId="2" borderId="0" xfId="0" applyNumberFormat="1" applyFill="1" applyAlignment="1">
      <alignment horizontal="center"/>
    </xf>
    <xf numFmtId="0" fontId="5" fillId="0" borderId="0" xfId="0" applyFont="1"/>
    <xf numFmtId="0" fontId="5" fillId="2" borderId="0" xfId="0" applyFont="1" applyFill="1"/>
    <xf numFmtId="164" fontId="4" fillId="0" borderId="0" xfId="0" applyNumberFormat="1" applyFont="1" applyAlignment="1">
      <alignment horizontal="left"/>
    </xf>
    <xf numFmtId="164" fontId="6" fillId="0" borderId="0" xfId="0" applyNumberFormat="1" applyFont="1"/>
    <xf numFmtId="0" fontId="7" fillId="0" borderId="0" xfId="0" applyFont="1"/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G21" sqref="G21"/>
    </sheetView>
  </sheetViews>
  <sheetFormatPr defaultRowHeight="15" x14ac:dyDescent="0.25"/>
  <cols>
    <col min="2" max="2" width="38.85546875" customWidth="1"/>
    <col min="3" max="3" width="14.85546875" customWidth="1"/>
    <col min="4" max="4" width="15.85546875" customWidth="1"/>
  </cols>
  <sheetData>
    <row r="1" spans="1:5" ht="18.75" x14ac:dyDescent="0.3">
      <c r="A1" s="2" t="s">
        <v>43</v>
      </c>
    </row>
    <row r="3" spans="1:5" ht="15.75" x14ac:dyDescent="0.25">
      <c r="B3" s="5" t="s">
        <v>45</v>
      </c>
    </row>
    <row r="4" spans="1:5" ht="15.75" x14ac:dyDescent="0.25">
      <c r="B4" s="4"/>
    </row>
    <row r="6" spans="1:5" x14ac:dyDescent="0.25">
      <c r="A6" s="3"/>
      <c r="B6" s="3" t="s">
        <v>0</v>
      </c>
      <c r="C6" s="3" t="s">
        <v>1</v>
      </c>
      <c r="D6" s="3" t="s">
        <v>2</v>
      </c>
      <c r="E6" s="3"/>
    </row>
    <row r="7" spans="1:5" x14ac:dyDescent="0.25">
      <c r="A7">
        <v>1</v>
      </c>
      <c r="B7" t="s">
        <v>49</v>
      </c>
      <c r="C7" t="s">
        <v>51</v>
      </c>
      <c r="D7">
        <v>1996</v>
      </c>
    </row>
    <row r="8" spans="1:5" x14ac:dyDescent="0.25">
      <c r="A8">
        <v>2</v>
      </c>
      <c r="B8" t="s">
        <v>48</v>
      </c>
      <c r="D8">
        <v>2002</v>
      </c>
    </row>
    <row r="9" spans="1:5" x14ac:dyDescent="0.25">
      <c r="A9">
        <v>3</v>
      </c>
      <c r="B9" t="s">
        <v>47</v>
      </c>
      <c r="D9">
        <v>1973</v>
      </c>
    </row>
    <row r="10" spans="1:5" x14ac:dyDescent="0.25">
      <c r="A10">
        <v>4</v>
      </c>
      <c r="B10" t="s">
        <v>50</v>
      </c>
      <c r="D10">
        <v>1948</v>
      </c>
    </row>
    <row r="11" spans="1:5" x14ac:dyDescent="0.25">
      <c r="A11">
        <v>5</v>
      </c>
      <c r="B11" t="s">
        <v>46</v>
      </c>
      <c r="D11">
        <v>1974</v>
      </c>
    </row>
  </sheetData>
  <sortState ref="A7:D11">
    <sortCondition ref="A7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10" workbookViewId="0">
      <selection activeCell="A28" sqref="A28"/>
    </sheetView>
  </sheetViews>
  <sheetFormatPr defaultRowHeight="15" x14ac:dyDescent="0.25"/>
  <cols>
    <col min="2" max="2" width="38.85546875" customWidth="1"/>
    <col min="3" max="3" width="14.85546875" customWidth="1"/>
    <col min="4" max="4" width="15.85546875" customWidth="1"/>
  </cols>
  <sheetData>
    <row r="1" spans="1:5" ht="18.75" x14ac:dyDescent="0.3">
      <c r="A1" s="2" t="s">
        <v>43</v>
      </c>
    </row>
    <row r="3" spans="1:5" ht="15.75" x14ac:dyDescent="0.25">
      <c r="B3" s="5" t="s">
        <v>15</v>
      </c>
    </row>
    <row r="4" spans="1:5" ht="15.75" x14ac:dyDescent="0.25">
      <c r="B4" s="4"/>
      <c r="C4" s="13">
        <f ca="1">TODAY()-(DEELNEMERS!C19*365)</f>
        <v>39012</v>
      </c>
      <c r="D4" s="13">
        <f ca="1">C4-365</f>
        <v>38647</v>
      </c>
    </row>
    <row r="6" spans="1:5" x14ac:dyDescent="0.25">
      <c r="A6" s="3"/>
      <c r="B6" s="3" t="s">
        <v>0</v>
      </c>
      <c r="C6" s="3" t="s">
        <v>1</v>
      </c>
      <c r="D6" s="3" t="s">
        <v>2</v>
      </c>
      <c r="E6" s="3"/>
    </row>
    <row r="7" spans="1:5" x14ac:dyDescent="0.25">
      <c r="A7">
        <v>1</v>
      </c>
      <c r="B7" t="s">
        <v>188</v>
      </c>
      <c r="C7" t="s">
        <v>51</v>
      </c>
    </row>
    <row r="8" spans="1:5" x14ac:dyDescent="0.25">
      <c r="A8">
        <v>2</v>
      </c>
      <c r="B8" t="s">
        <v>189</v>
      </c>
      <c r="C8" t="s">
        <v>51</v>
      </c>
    </row>
    <row r="9" spans="1:5" x14ac:dyDescent="0.25">
      <c r="A9">
        <v>3</v>
      </c>
      <c r="B9" t="s">
        <v>190</v>
      </c>
    </row>
    <row r="10" spans="1:5" x14ac:dyDescent="0.25">
      <c r="A10">
        <v>4</v>
      </c>
      <c r="B10" t="s">
        <v>191</v>
      </c>
      <c r="C10" t="s">
        <v>54</v>
      </c>
    </row>
    <row r="23" spans="1:5" ht="15.75" x14ac:dyDescent="0.25">
      <c r="B23" s="5" t="s">
        <v>16</v>
      </c>
    </row>
    <row r="24" spans="1:5" ht="15.75" x14ac:dyDescent="0.25">
      <c r="B24" s="4"/>
      <c r="C24" s="13">
        <f ca="1">TODAY()-(DEELNEMERS!C20*365)</f>
        <v>39012</v>
      </c>
      <c r="D24" s="13">
        <f ca="1">C24-365</f>
        <v>38647</v>
      </c>
    </row>
    <row r="26" spans="1:5" x14ac:dyDescent="0.25">
      <c r="A26" s="3"/>
      <c r="B26" s="3" t="s">
        <v>0</v>
      </c>
      <c r="C26" s="3" t="s">
        <v>1</v>
      </c>
      <c r="D26" s="3" t="s">
        <v>2</v>
      </c>
      <c r="E26" s="3"/>
    </row>
    <row r="27" spans="1:5" x14ac:dyDescent="0.25">
      <c r="A27">
        <v>1</v>
      </c>
      <c r="B27" t="s">
        <v>212</v>
      </c>
      <c r="C27" t="s">
        <v>54</v>
      </c>
    </row>
  </sheetData>
  <sortState ref="A27:E32">
    <sortCondition ref="A27"/>
  </sortState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10" workbookViewId="0">
      <selection activeCell="F33" sqref="F33"/>
    </sheetView>
  </sheetViews>
  <sheetFormatPr defaultRowHeight="15" x14ac:dyDescent="0.25"/>
  <cols>
    <col min="2" max="2" width="38.85546875" customWidth="1"/>
    <col min="3" max="3" width="14.85546875" customWidth="1"/>
    <col min="4" max="4" width="15.85546875" customWidth="1"/>
  </cols>
  <sheetData>
    <row r="1" spans="1:5" ht="18.75" x14ac:dyDescent="0.3">
      <c r="A1" s="2" t="s">
        <v>43</v>
      </c>
    </row>
    <row r="3" spans="1:5" ht="15.75" x14ac:dyDescent="0.25">
      <c r="B3" s="5" t="s">
        <v>17</v>
      </c>
    </row>
    <row r="4" spans="1:5" ht="15.75" x14ac:dyDescent="0.25">
      <c r="B4" s="4"/>
    </row>
    <row r="6" spans="1:5" x14ac:dyDescent="0.25">
      <c r="A6" s="3"/>
      <c r="B6" s="3" t="s">
        <v>0</v>
      </c>
      <c r="C6" s="3" t="s">
        <v>1</v>
      </c>
      <c r="D6" s="3" t="s">
        <v>2</v>
      </c>
      <c r="E6" s="3"/>
    </row>
    <row r="7" spans="1:5" x14ac:dyDescent="0.25">
      <c r="A7">
        <v>1</v>
      </c>
      <c r="B7" t="s">
        <v>192</v>
      </c>
      <c r="D7">
        <v>2003</v>
      </c>
    </row>
    <row r="23" spans="1:5" ht="15.75" x14ac:dyDescent="0.25">
      <c r="B23" s="5" t="s">
        <v>18</v>
      </c>
    </row>
    <row r="26" spans="1:5" x14ac:dyDescent="0.25">
      <c r="A26" s="3"/>
      <c r="B26" s="3" t="s">
        <v>0</v>
      </c>
      <c r="C26" s="3" t="s">
        <v>1</v>
      </c>
      <c r="D26" s="3" t="s">
        <v>2</v>
      </c>
      <c r="E26" s="3"/>
    </row>
    <row r="27" spans="1:5" ht="15.75" x14ac:dyDescent="0.25">
      <c r="A27">
        <v>1</v>
      </c>
      <c r="B27" s="14" t="s">
        <v>213</v>
      </c>
      <c r="C27" t="s">
        <v>51</v>
      </c>
    </row>
  </sheetData>
  <sortState ref="A27:E33">
    <sortCondition ref="A27"/>
  </sortState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7" workbookViewId="0">
      <selection activeCell="B18" sqref="B18"/>
    </sheetView>
  </sheetViews>
  <sheetFormatPr defaultRowHeight="15" x14ac:dyDescent="0.25"/>
  <cols>
    <col min="2" max="2" width="38.85546875" customWidth="1"/>
    <col min="3" max="3" width="14.85546875" customWidth="1"/>
    <col min="4" max="4" width="15.85546875" customWidth="1"/>
  </cols>
  <sheetData>
    <row r="1" spans="1:5" ht="18.75" x14ac:dyDescent="0.3">
      <c r="A1" s="2" t="s">
        <v>43</v>
      </c>
    </row>
    <row r="3" spans="1:5" ht="15.75" x14ac:dyDescent="0.25">
      <c r="B3" s="5" t="s">
        <v>19</v>
      </c>
    </row>
    <row r="4" spans="1:5" ht="15.75" x14ac:dyDescent="0.25">
      <c r="B4" s="4"/>
    </row>
    <row r="6" spans="1:5" x14ac:dyDescent="0.25">
      <c r="A6" s="3"/>
      <c r="B6" s="3" t="s">
        <v>0</v>
      </c>
      <c r="C6" s="3" t="s">
        <v>1</v>
      </c>
      <c r="D6" s="3" t="s">
        <v>2</v>
      </c>
      <c r="E6" s="3"/>
    </row>
    <row r="7" spans="1:5" x14ac:dyDescent="0.25">
      <c r="A7">
        <v>1</v>
      </c>
      <c r="B7" t="s">
        <v>193</v>
      </c>
      <c r="D7">
        <v>69</v>
      </c>
    </row>
    <row r="24" spans="1:5" ht="15.75" x14ac:dyDescent="0.25">
      <c r="B24" s="5" t="s">
        <v>20</v>
      </c>
    </row>
    <row r="26" spans="1:5" x14ac:dyDescent="0.25">
      <c r="A26" s="3"/>
      <c r="B26" s="3" t="s">
        <v>0</v>
      </c>
      <c r="C26" s="3" t="s">
        <v>1</v>
      </c>
      <c r="D26" s="3" t="s">
        <v>2</v>
      </c>
      <c r="E26" s="3"/>
    </row>
    <row r="27" spans="1:5" x14ac:dyDescent="0.25">
      <c r="A27">
        <v>1</v>
      </c>
      <c r="B27" t="s">
        <v>215</v>
      </c>
      <c r="C27" t="s">
        <v>54</v>
      </c>
      <c r="D27">
        <v>80</v>
      </c>
    </row>
    <row r="28" spans="1:5" x14ac:dyDescent="0.25">
      <c r="A28">
        <v>2</v>
      </c>
      <c r="B28" t="s">
        <v>214</v>
      </c>
    </row>
    <row r="29" spans="1:5" x14ac:dyDescent="0.25">
      <c r="A29">
        <v>3</v>
      </c>
      <c r="B29" t="s">
        <v>216</v>
      </c>
      <c r="C29" t="s">
        <v>54</v>
      </c>
      <c r="D29">
        <v>75</v>
      </c>
    </row>
  </sheetData>
  <sortState ref="A27:E29">
    <sortCondition ref="A27"/>
  </sortState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4" workbookViewId="0">
      <selection activeCell="D21" sqref="D21"/>
    </sheetView>
  </sheetViews>
  <sheetFormatPr defaultRowHeight="15" x14ac:dyDescent="0.25"/>
  <cols>
    <col min="2" max="2" width="38.85546875" customWidth="1"/>
    <col min="3" max="3" width="14.85546875" customWidth="1"/>
    <col min="4" max="4" width="15.85546875" customWidth="1"/>
  </cols>
  <sheetData>
    <row r="1" spans="1:5" ht="18.75" x14ac:dyDescent="0.3">
      <c r="A1" s="2" t="s">
        <v>43</v>
      </c>
    </row>
    <row r="3" spans="1:5" ht="15.75" x14ac:dyDescent="0.25">
      <c r="B3" s="5" t="s">
        <v>21</v>
      </c>
    </row>
    <row r="4" spans="1:5" ht="15.75" x14ac:dyDescent="0.25">
      <c r="B4" s="4"/>
    </row>
    <row r="6" spans="1:5" x14ac:dyDescent="0.25">
      <c r="A6" s="3"/>
      <c r="B6" s="3" t="s">
        <v>0</v>
      </c>
      <c r="C6" s="3" t="s">
        <v>1</v>
      </c>
      <c r="D6" s="3" t="s">
        <v>2</v>
      </c>
      <c r="E6" s="3"/>
    </row>
    <row r="7" spans="1:5" x14ac:dyDescent="0.25">
      <c r="A7">
        <v>1</v>
      </c>
      <c r="B7" t="s">
        <v>194</v>
      </c>
      <c r="C7" t="s">
        <v>51</v>
      </c>
      <c r="D7">
        <v>95</v>
      </c>
    </row>
    <row r="8" spans="1:5" x14ac:dyDescent="0.25">
      <c r="A8">
        <v>2</v>
      </c>
      <c r="B8" t="s">
        <v>196</v>
      </c>
      <c r="C8" t="s">
        <v>51</v>
      </c>
      <c r="D8">
        <v>97</v>
      </c>
    </row>
    <row r="9" spans="1:5" x14ac:dyDescent="0.25">
      <c r="A9">
        <v>3</v>
      </c>
      <c r="B9" t="s">
        <v>195</v>
      </c>
      <c r="D9">
        <v>98</v>
      </c>
    </row>
    <row r="24" spans="1:5" ht="15.75" x14ac:dyDescent="0.25">
      <c r="B24" s="5" t="s">
        <v>22</v>
      </c>
    </row>
    <row r="26" spans="1:5" x14ac:dyDescent="0.25">
      <c r="A26" s="3"/>
      <c r="B26" s="3" t="s">
        <v>0</v>
      </c>
      <c r="C26" s="3" t="s">
        <v>1</v>
      </c>
      <c r="D26" s="3" t="s">
        <v>2</v>
      </c>
      <c r="E26" s="3"/>
    </row>
    <row r="27" spans="1:5" x14ac:dyDescent="0.25">
      <c r="A27">
        <v>1</v>
      </c>
      <c r="B27" t="s">
        <v>217</v>
      </c>
      <c r="C27" t="s">
        <v>54</v>
      </c>
      <c r="D27">
        <v>98</v>
      </c>
    </row>
    <row r="28" spans="1:5" x14ac:dyDescent="0.25">
      <c r="A28">
        <v>2</v>
      </c>
      <c r="B28" t="s">
        <v>219</v>
      </c>
      <c r="D28">
        <v>89</v>
      </c>
    </row>
    <row r="29" spans="1:5" x14ac:dyDescent="0.25">
      <c r="A29">
        <v>3</v>
      </c>
      <c r="B29" t="s">
        <v>218</v>
      </c>
      <c r="C29" t="s">
        <v>54</v>
      </c>
      <c r="D29">
        <v>2002</v>
      </c>
    </row>
  </sheetData>
  <sortState ref="A7:D9">
    <sortCondition ref="A7"/>
  </sortState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tabSelected="1" workbookViewId="0">
      <selection activeCell="D22" sqref="D22"/>
    </sheetView>
  </sheetViews>
  <sheetFormatPr defaultRowHeight="15" x14ac:dyDescent="0.25"/>
  <cols>
    <col min="2" max="2" width="21.7109375" customWidth="1"/>
    <col min="3" max="3" width="10.85546875" customWidth="1"/>
    <col min="4" max="4" width="9.140625" style="7" customWidth="1"/>
    <col min="5" max="5" width="6.28515625" style="7" customWidth="1"/>
    <col min="6" max="6" width="11.42578125" customWidth="1"/>
    <col min="7" max="12" width="12.85546875" style="10" customWidth="1"/>
    <col min="13" max="13" width="13.85546875" style="10" customWidth="1"/>
    <col min="14" max="14" width="12.7109375" customWidth="1"/>
    <col min="15" max="15" width="12.140625" customWidth="1"/>
  </cols>
  <sheetData>
    <row r="1" spans="1:16" ht="18.75" x14ac:dyDescent="0.3">
      <c r="A1" s="1" t="s">
        <v>43</v>
      </c>
    </row>
    <row r="4" spans="1:16" x14ac:dyDescent="0.25">
      <c r="A4" s="3"/>
      <c r="B4" s="3" t="s">
        <v>0</v>
      </c>
      <c r="C4" s="6" t="s">
        <v>26</v>
      </c>
      <c r="D4" s="9" t="s">
        <v>27</v>
      </c>
      <c r="E4" s="9" t="s">
        <v>28</v>
      </c>
      <c r="F4" s="6" t="s">
        <v>23</v>
      </c>
      <c r="G4" s="11" t="s">
        <v>33</v>
      </c>
      <c r="H4" s="11" t="s">
        <v>44</v>
      </c>
      <c r="I4" s="11" t="s">
        <v>42</v>
      </c>
      <c r="J4" s="11" t="s">
        <v>41</v>
      </c>
      <c r="K4" s="11" t="s">
        <v>38</v>
      </c>
      <c r="L4" s="11" t="s">
        <v>37</v>
      </c>
      <c r="M4" s="11" t="s">
        <v>36</v>
      </c>
      <c r="N4" s="11" t="s">
        <v>35</v>
      </c>
      <c r="O4" s="11" t="s">
        <v>34</v>
      </c>
      <c r="P4" s="11" t="s">
        <v>32</v>
      </c>
    </row>
    <row r="5" spans="1:16" x14ac:dyDescent="0.25">
      <c r="A5">
        <v>1</v>
      </c>
      <c r="B5" t="s">
        <v>3</v>
      </c>
      <c r="C5">
        <v>6</v>
      </c>
      <c r="D5" s="7">
        <f ca="1">TODAY()-($C5*365)</f>
        <v>42297</v>
      </c>
      <c r="E5" s="7">
        <f ca="1">TODAY()-(($C5+1)*365)</f>
        <v>41932</v>
      </c>
      <c r="F5">
        <f>COUNT('BENJ M'!$A$7:$A$30)</f>
        <v>11</v>
      </c>
      <c r="G5" s="10">
        <f>F5-$I5</f>
        <v>1</v>
      </c>
      <c r="H5" s="10">
        <v>24</v>
      </c>
      <c r="I5" s="10">
        <v>10</v>
      </c>
      <c r="J5" s="10">
        <v>12</v>
      </c>
      <c r="K5" s="10">
        <v>10</v>
      </c>
      <c r="L5" s="10">
        <v>8</v>
      </c>
      <c r="M5" s="10">
        <v>6</v>
      </c>
      <c r="N5" s="10">
        <v>4</v>
      </c>
      <c r="O5" s="10">
        <v>4</v>
      </c>
      <c r="P5" s="10">
        <v>3</v>
      </c>
    </row>
    <row r="6" spans="1:16" x14ac:dyDescent="0.25">
      <c r="A6">
        <v>2</v>
      </c>
      <c r="B6" t="s">
        <v>3</v>
      </c>
      <c r="C6">
        <v>8</v>
      </c>
      <c r="D6" s="7">
        <f ca="1">TODAY()-($C6*365)</f>
        <v>41567</v>
      </c>
      <c r="F6">
        <f>COUNT('BENJ M'!$A$37:$A$47)</f>
        <v>7</v>
      </c>
      <c r="G6" s="10">
        <f t="shared" ref="G6:G28" si="0">F6-$I6</f>
        <v>1</v>
      </c>
      <c r="H6" s="10">
        <v>10</v>
      </c>
      <c r="I6" s="10">
        <v>6</v>
      </c>
      <c r="J6" s="10">
        <v>13</v>
      </c>
      <c r="K6" s="10">
        <v>6</v>
      </c>
      <c r="L6" s="10">
        <v>7</v>
      </c>
      <c r="M6" s="10">
        <v>7</v>
      </c>
      <c r="N6" s="10">
        <v>4</v>
      </c>
      <c r="O6" s="10">
        <v>5</v>
      </c>
      <c r="P6" s="10">
        <v>6</v>
      </c>
    </row>
    <row r="7" spans="1:16" x14ac:dyDescent="0.25">
      <c r="A7">
        <v>3</v>
      </c>
      <c r="B7" t="s">
        <v>4</v>
      </c>
      <c r="C7">
        <v>6</v>
      </c>
      <c r="D7" s="7">
        <f t="shared" ref="D7:D20" ca="1" si="1">TODAY()-($C7*365)</f>
        <v>42297</v>
      </c>
      <c r="E7" s="7">
        <f ca="1">TODAY()-(($C7+1)*365)</f>
        <v>41932</v>
      </c>
      <c r="F7">
        <f>COUNT('BENJ J'!$A$7:$A$24)</f>
        <v>18</v>
      </c>
      <c r="G7" s="10">
        <f t="shared" si="0"/>
        <v>8</v>
      </c>
      <c r="H7" s="10">
        <v>16</v>
      </c>
      <c r="I7" s="10">
        <v>10</v>
      </c>
      <c r="J7" s="10">
        <v>26</v>
      </c>
      <c r="K7" s="10">
        <v>18</v>
      </c>
      <c r="L7" s="10">
        <v>12</v>
      </c>
      <c r="M7" s="10">
        <v>13</v>
      </c>
      <c r="N7" s="10">
        <v>11</v>
      </c>
      <c r="O7" s="10">
        <v>7</v>
      </c>
      <c r="P7" s="10">
        <v>9</v>
      </c>
    </row>
    <row r="8" spans="1:16" x14ac:dyDescent="0.25">
      <c r="A8">
        <v>4</v>
      </c>
      <c r="B8" t="s">
        <v>4</v>
      </c>
      <c r="C8">
        <v>8</v>
      </c>
      <c r="D8" s="7">
        <f t="shared" ca="1" si="1"/>
        <v>41567</v>
      </c>
      <c r="F8">
        <f>COUNT('BENJ J'!$A$33:$A$48)</f>
        <v>10</v>
      </c>
      <c r="G8" s="10">
        <f t="shared" si="0"/>
        <v>3</v>
      </c>
      <c r="H8" s="10">
        <v>16</v>
      </c>
      <c r="I8" s="10">
        <v>7</v>
      </c>
      <c r="J8" s="10">
        <v>10</v>
      </c>
      <c r="K8" s="10">
        <v>15</v>
      </c>
      <c r="L8" s="10">
        <v>9</v>
      </c>
      <c r="M8" s="10">
        <v>7</v>
      </c>
      <c r="N8" s="10">
        <v>9</v>
      </c>
      <c r="O8" s="10">
        <v>13</v>
      </c>
      <c r="P8" s="10">
        <v>9</v>
      </c>
    </row>
    <row r="9" spans="1:16" x14ac:dyDescent="0.25">
      <c r="A9">
        <v>5</v>
      </c>
      <c r="B9" t="s">
        <v>5</v>
      </c>
      <c r="C9">
        <v>9</v>
      </c>
      <c r="D9" s="7">
        <f t="shared" ca="1" si="1"/>
        <v>41202</v>
      </c>
      <c r="F9">
        <f>COUNT('PUP M'!$A$7:$A$21)</f>
        <v>9</v>
      </c>
      <c r="G9" s="10">
        <f t="shared" si="0"/>
        <v>4</v>
      </c>
      <c r="H9" s="10">
        <v>6</v>
      </c>
      <c r="I9" s="10">
        <v>5</v>
      </c>
      <c r="J9" s="10">
        <v>5</v>
      </c>
      <c r="K9" s="10">
        <v>11</v>
      </c>
      <c r="L9" s="10">
        <v>5</v>
      </c>
      <c r="M9" s="10">
        <v>5</v>
      </c>
      <c r="N9" s="10">
        <v>7</v>
      </c>
      <c r="O9" s="10">
        <v>4</v>
      </c>
      <c r="P9" s="10">
        <v>7</v>
      </c>
    </row>
    <row r="10" spans="1:16" x14ac:dyDescent="0.25">
      <c r="A10">
        <v>6</v>
      </c>
      <c r="B10" t="s">
        <v>5</v>
      </c>
      <c r="C10">
        <v>10</v>
      </c>
      <c r="D10" s="7">
        <f t="shared" ca="1" si="1"/>
        <v>40837</v>
      </c>
      <c r="F10">
        <f>COUNT('PUP M'!$A$27:$A$40)</f>
        <v>9</v>
      </c>
      <c r="G10" s="10">
        <f t="shared" si="0"/>
        <v>2</v>
      </c>
      <c r="H10" s="10">
        <v>8</v>
      </c>
      <c r="I10" s="10">
        <v>7</v>
      </c>
      <c r="J10" s="10">
        <v>9</v>
      </c>
      <c r="K10" s="10">
        <v>7</v>
      </c>
      <c r="L10" s="10">
        <v>6</v>
      </c>
      <c r="M10" s="10">
        <v>5</v>
      </c>
      <c r="N10" s="10">
        <v>4</v>
      </c>
      <c r="O10" s="10">
        <v>6</v>
      </c>
      <c r="P10" s="10">
        <v>8</v>
      </c>
    </row>
    <row r="11" spans="1:16" x14ac:dyDescent="0.25">
      <c r="A11">
        <v>7</v>
      </c>
      <c r="B11" t="s">
        <v>6</v>
      </c>
      <c r="C11">
        <v>9</v>
      </c>
      <c r="D11" s="7">
        <f t="shared" ca="1" si="1"/>
        <v>41202</v>
      </c>
      <c r="F11">
        <f>COUNT('PUP J'!$A$7:$A$21)</f>
        <v>5</v>
      </c>
      <c r="G11" s="10">
        <f t="shared" si="0"/>
        <v>-4</v>
      </c>
      <c r="H11" s="10">
        <v>13</v>
      </c>
      <c r="I11" s="10">
        <v>9</v>
      </c>
      <c r="J11" s="10">
        <v>13</v>
      </c>
      <c r="K11" s="10">
        <v>11</v>
      </c>
      <c r="L11" s="10">
        <v>9</v>
      </c>
      <c r="M11" s="10">
        <v>10</v>
      </c>
      <c r="N11" s="10">
        <v>7</v>
      </c>
      <c r="O11" s="10">
        <v>8</v>
      </c>
      <c r="P11" s="10">
        <v>5</v>
      </c>
    </row>
    <row r="12" spans="1:16" x14ac:dyDescent="0.25">
      <c r="A12">
        <v>8</v>
      </c>
      <c r="B12" t="s">
        <v>6</v>
      </c>
      <c r="C12">
        <v>10</v>
      </c>
      <c r="D12" s="7">
        <f t="shared" ca="1" si="1"/>
        <v>40837</v>
      </c>
      <c r="F12">
        <f>COUNT('PUP J'!$A$27:$A$45)</f>
        <v>14</v>
      </c>
      <c r="G12" s="10">
        <f t="shared" si="0"/>
        <v>5</v>
      </c>
      <c r="H12" s="10">
        <v>7</v>
      </c>
      <c r="I12" s="10">
        <v>9</v>
      </c>
      <c r="J12" s="10">
        <v>14</v>
      </c>
      <c r="K12" s="10">
        <v>11</v>
      </c>
      <c r="L12" s="10">
        <v>7</v>
      </c>
      <c r="M12" s="10">
        <v>9</v>
      </c>
      <c r="N12" s="10">
        <v>7</v>
      </c>
      <c r="O12" s="10">
        <v>3</v>
      </c>
      <c r="P12" s="10">
        <v>12</v>
      </c>
    </row>
    <row r="13" spans="1:16" x14ac:dyDescent="0.25">
      <c r="A13">
        <v>9</v>
      </c>
      <c r="B13" t="s">
        <v>29</v>
      </c>
      <c r="C13">
        <v>11</v>
      </c>
      <c r="D13" s="7">
        <f t="shared" ca="1" si="1"/>
        <v>40472</v>
      </c>
      <c r="F13">
        <f>COUNT('MIN M'!$A$7:$A$21)</f>
        <v>11</v>
      </c>
      <c r="G13" s="10">
        <f t="shared" si="0"/>
        <v>9</v>
      </c>
      <c r="H13" s="10">
        <v>4</v>
      </c>
      <c r="I13" s="10">
        <v>2</v>
      </c>
      <c r="J13" s="10">
        <v>3</v>
      </c>
      <c r="K13" s="10">
        <v>5</v>
      </c>
      <c r="L13" s="10">
        <v>7</v>
      </c>
      <c r="M13" s="10">
        <v>3</v>
      </c>
      <c r="N13" s="10">
        <v>6</v>
      </c>
      <c r="O13" s="10">
        <v>10</v>
      </c>
      <c r="P13" s="10">
        <v>5</v>
      </c>
    </row>
    <row r="14" spans="1:16" x14ac:dyDescent="0.25">
      <c r="A14">
        <v>10</v>
      </c>
      <c r="B14" t="s">
        <v>29</v>
      </c>
      <c r="C14">
        <v>12</v>
      </c>
      <c r="D14" s="7">
        <f t="shared" ca="1" si="1"/>
        <v>40107</v>
      </c>
      <c r="F14">
        <f>COUNT('MIN M'!$A$27:$A$40)</f>
        <v>8</v>
      </c>
      <c r="G14" s="10">
        <f t="shared" si="0"/>
        <v>6</v>
      </c>
      <c r="H14" s="10">
        <v>3</v>
      </c>
      <c r="I14" s="10">
        <v>2</v>
      </c>
      <c r="J14" s="10">
        <v>4</v>
      </c>
      <c r="K14" s="10">
        <v>6</v>
      </c>
      <c r="L14" s="10">
        <v>3</v>
      </c>
      <c r="M14" s="10">
        <v>5</v>
      </c>
      <c r="N14" s="10">
        <v>5</v>
      </c>
      <c r="O14" s="10">
        <v>3</v>
      </c>
      <c r="P14" s="10">
        <v>5</v>
      </c>
    </row>
    <row r="15" spans="1:16" x14ac:dyDescent="0.25">
      <c r="A15">
        <v>11</v>
      </c>
      <c r="B15" t="s">
        <v>30</v>
      </c>
      <c r="C15">
        <v>11</v>
      </c>
      <c r="D15" s="7">
        <f t="shared" ca="1" si="1"/>
        <v>40472</v>
      </c>
      <c r="F15">
        <f>COUNT('MIN J'!$A$7:$A$21)</f>
        <v>14</v>
      </c>
      <c r="G15" s="10">
        <f t="shared" si="0"/>
        <v>9</v>
      </c>
      <c r="H15" s="10">
        <v>9</v>
      </c>
      <c r="I15" s="10">
        <v>5</v>
      </c>
      <c r="J15" s="10">
        <v>9</v>
      </c>
      <c r="K15" s="10">
        <v>9</v>
      </c>
      <c r="L15" s="10">
        <v>9</v>
      </c>
      <c r="M15" s="10">
        <v>3</v>
      </c>
      <c r="N15" s="10">
        <v>4</v>
      </c>
      <c r="O15" s="10">
        <v>8</v>
      </c>
      <c r="P15" s="10">
        <v>9</v>
      </c>
    </row>
    <row r="16" spans="1:16" x14ac:dyDescent="0.25">
      <c r="A16">
        <v>12</v>
      </c>
      <c r="B16" t="s">
        <v>7</v>
      </c>
      <c r="C16">
        <v>12</v>
      </c>
      <c r="D16" s="7">
        <f t="shared" ca="1" si="1"/>
        <v>40107</v>
      </c>
      <c r="F16">
        <f>COUNT('MIN J'!$A$27:$A$45)</f>
        <v>8</v>
      </c>
      <c r="G16" s="10">
        <f t="shared" si="0"/>
        <v>7</v>
      </c>
      <c r="H16" s="10">
        <v>4</v>
      </c>
      <c r="I16" s="10">
        <v>1</v>
      </c>
      <c r="J16" s="10">
        <v>5</v>
      </c>
      <c r="K16" s="10">
        <v>6</v>
      </c>
      <c r="L16" s="10">
        <v>3</v>
      </c>
      <c r="M16" s="10">
        <v>5</v>
      </c>
      <c r="N16" s="10">
        <v>9</v>
      </c>
      <c r="O16" s="10">
        <v>8</v>
      </c>
      <c r="P16" s="10">
        <v>9</v>
      </c>
    </row>
    <row r="17" spans="1:16" x14ac:dyDescent="0.25">
      <c r="A17">
        <v>13</v>
      </c>
      <c r="B17" t="s">
        <v>13</v>
      </c>
      <c r="C17">
        <v>13</v>
      </c>
      <c r="D17" s="7">
        <f t="shared" ca="1" si="1"/>
        <v>39742</v>
      </c>
      <c r="E17" s="7">
        <f ca="1">TODAY()-(($C17+1)*365)</f>
        <v>39377</v>
      </c>
      <c r="F17">
        <f>COUNT(KAD!$A$7:$A$21)</f>
        <v>3</v>
      </c>
      <c r="G17" s="10">
        <f t="shared" si="0"/>
        <v>-1</v>
      </c>
      <c r="H17" s="10">
        <v>3</v>
      </c>
      <c r="I17" s="10">
        <v>4</v>
      </c>
      <c r="J17" s="10">
        <v>3</v>
      </c>
      <c r="K17" s="10">
        <v>2</v>
      </c>
      <c r="L17" s="10">
        <v>10</v>
      </c>
      <c r="M17" s="10">
        <v>15</v>
      </c>
      <c r="N17" s="10">
        <v>6</v>
      </c>
      <c r="O17" s="10">
        <v>6</v>
      </c>
      <c r="P17" s="10">
        <v>10</v>
      </c>
    </row>
    <row r="18" spans="1:16" x14ac:dyDescent="0.25">
      <c r="A18">
        <v>14</v>
      </c>
      <c r="B18" t="s">
        <v>31</v>
      </c>
      <c r="C18">
        <v>13</v>
      </c>
      <c r="D18" s="7">
        <f t="shared" ca="1" si="1"/>
        <v>39742</v>
      </c>
      <c r="E18" s="7">
        <f ca="1">TODAY()-(($C18+1)*365)</f>
        <v>39377</v>
      </c>
      <c r="F18">
        <f>COUNT(KAD!$A$27:$A$40)</f>
        <v>13</v>
      </c>
      <c r="G18" s="10">
        <f t="shared" si="0"/>
        <v>10</v>
      </c>
      <c r="H18" s="10">
        <v>3</v>
      </c>
      <c r="I18" s="10">
        <v>3</v>
      </c>
      <c r="J18" s="10">
        <v>3</v>
      </c>
      <c r="K18" s="10">
        <v>3</v>
      </c>
      <c r="L18" s="10">
        <v>8</v>
      </c>
      <c r="M18" s="10">
        <v>15</v>
      </c>
      <c r="N18" s="10">
        <v>6</v>
      </c>
      <c r="O18" s="10">
        <v>12</v>
      </c>
      <c r="P18" s="10">
        <v>10</v>
      </c>
    </row>
    <row r="19" spans="1:16" x14ac:dyDescent="0.25">
      <c r="A19">
        <v>15</v>
      </c>
      <c r="B19" t="s">
        <v>15</v>
      </c>
      <c r="C19">
        <v>15</v>
      </c>
      <c r="D19" s="7">
        <f t="shared" ca="1" si="1"/>
        <v>39012</v>
      </c>
      <c r="E19" s="7">
        <f t="shared" ref="E19:E20" ca="1" si="2">TODAY()-(($C19+1)*365)</f>
        <v>38647</v>
      </c>
      <c r="F19">
        <f>COUNT(SCH!$A$7:$A$21)</f>
        <v>4</v>
      </c>
      <c r="G19" s="10">
        <f t="shared" si="0"/>
        <v>4</v>
      </c>
      <c r="H19" s="10">
        <v>1</v>
      </c>
      <c r="I19" s="10">
        <v>0</v>
      </c>
      <c r="J19" s="10">
        <v>4</v>
      </c>
      <c r="K19" s="10">
        <v>4</v>
      </c>
      <c r="L19" s="10">
        <v>3</v>
      </c>
      <c r="M19" s="10">
        <v>1</v>
      </c>
      <c r="N19" s="10">
        <v>3</v>
      </c>
      <c r="O19" s="10">
        <v>3</v>
      </c>
      <c r="P19" s="10">
        <v>5</v>
      </c>
    </row>
    <row r="20" spans="1:16" x14ac:dyDescent="0.25">
      <c r="A20">
        <v>16</v>
      </c>
      <c r="B20" t="s">
        <v>16</v>
      </c>
      <c r="C20">
        <v>15</v>
      </c>
      <c r="D20" s="7">
        <f t="shared" ca="1" si="1"/>
        <v>39012</v>
      </c>
      <c r="E20" s="7">
        <f t="shared" ca="1" si="2"/>
        <v>38647</v>
      </c>
      <c r="F20">
        <f>COUNT(SCH!$A$27:$A$40)</f>
        <v>1</v>
      </c>
      <c r="G20" s="10">
        <f t="shared" si="0"/>
        <v>-1</v>
      </c>
      <c r="H20" s="10">
        <v>2</v>
      </c>
      <c r="I20" s="10">
        <v>2</v>
      </c>
      <c r="J20" s="10">
        <v>2</v>
      </c>
      <c r="K20" s="10">
        <v>5</v>
      </c>
      <c r="L20" s="10">
        <v>6</v>
      </c>
      <c r="M20" s="10">
        <v>7</v>
      </c>
      <c r="N20" s="10">
        <v>6</v>
      </c>
      <c r="O20" s="10">
        <v>4</v>
      </c>
      <c r="P20" s="10">
        <v>8</v>
      </c>
    </row>
    <row r="21" spans="1:16" x14ac:dyDescent="0.25">
      <c r="A21">
        <v>17</v>
      </c>
      <c r="B21" t="s">
        <v>10</v>
      </c>
      <c r="F21">
        <f>COUNT('K CROSS'!$A$7:$A$21)</f>
        <v>1</v>
      </c>
      <c r="G21" s="10">
        <f t="shared" si="0"/>
        <v>-6</v>
      </c>
      <c r="H21" s="10">
        <v>4</v>
      </c>
      <c r="I21" s="10">
        <v>7</v>
      </c>
      <c r="J21" s="10">
        <v>4</v>
      </c>
      <c r="K21" s="10">
        <v>6</v>
      </c>
      <c r="L21" s="10">
        <v>11</v>
      </c>
      <c r="M21" s="10">
        <v>12</v>
      </c>
      <c r="N21" s="10">
        <v>10</v>
      </c>
      <c r="O21" s="10">
        <v>14</v>
      </c>
      <c r="P21" s="10">
        <v>10</v>
      </c>
    </row>
    <row r="22" spans="1:16" x14ac:dyDescent="0.25">
      <c r="A22">
        <v>18</v>
      </c>
      <c r="B22" t="s">
        <v>24</v>
      </c>
      <c r="F22">
        <f>COUNT('K CROSS'!$A$27:$A$44)</f>
        <v>2</v>
      </c>
      <c r="G22" s="10">
        <f t="shared" si="0"/>
        <v>-4</v>
      </c>
      <c r="H22" s="10">
        <v>6</v>
      </c>
      <c r="I22" s="10">
        <v>6</v>
      </c>
      <c r="J22" s="10">
        <v>13</v>
      </c>
      <c r="K22" s="10">
        <v>17</v>
      </c>
      <c r="L22" s="10">
        <v>11</v>
      </c>
      <c r="M22" s="10">
        <v>19</v>
      </c>
      <c r="N22" s="10">
        <v>20</v>
      </c>
      <c r="O22" s="10">
        <v>21</v>
      </c>
      <c r="P22" s="10">
        <v>21</v>
      </c>
    </row>
    <row r="23" spans="1:16" x14ac:dyDescent="0.25">
      <c r="A23">
        <v>19</v>
      </c>
      <c r="B23" t="s">
        <v>17</v>
      </c>
      <c r="F23">
        <f>COUNT(JUN!$A$7:$A$21)</f>
        <v>1</v>
      </c>
      <c r="G23" s="10">
        <f t="shared" si="0"/>
        <v>-1</v>
      </c>
      <c r="H23" s="10">
        <v>0</v>
      </c>
      <c r="I23" s="10">
        <v>2</v>
      </c>
      <c r="J23" s="10">
        <v>2</v>
      </c>
      <c r="K23" s="10">
        <v>3</v>
      </c>
      <c r="L23" s="10">
        <v>1</v>
      </c>
      <c r="M23" s="10">
        <v>1</v>
      </c>
      <c r="N23" s="10">
        <v>5</v>
      </c>
      <c r="O23" s="10">
        <v>0</v>
      </c>
      <c r="P23" s="10">
        <v>2</v>
      </c>
    </row>
    <row r="24" spans="1:16" x14ac:dyDescent="0.25">
      <c r="A24">
        <v>20</v>
      </c>
      <c r="B24" t="s">
        <v>18</v>
      </c>
      <c r="F24">
        <f>COUNT(JUN!$A$27:$A$40)</f>
        <v>1</v>
      </c>
      <c r="G24" s="10">
        <f t="shared" si="0"/>
        <v>1</v>
      </c>
      <c r="H24" s="10">
        <v>1</v>
      </c>
      <c r="I24" s="10">
        <v>0</v>
      </c>
      <c r="J24" s="10">
        <v>1</v>
      </c>
      <c r="K24" s="10">
        <v>2</v>
      </c>
      <c r="L24" s="10">
        <v>7</v>
      </c>
      <c r="M24" s="10">
        <v>2</v>
      </c>
      <c r="N24" s="10">
        <v>1</v>
      </c>
      <c r="O24" s="10">
        <v>3</v>
      </c>
      <c r="P24" s="10">
        <v>2</v>
      </c>
    </row>
    <row r="25" spans="1:16" x14ac:dyDescent="0.25">
      <c r="A25">
        <v>21</v>
      </c>
      <c r="B25" t="s">
        <v>19</v>
      </c>
      <c r="F25">
        <f>COUNT(MAS!$A$7:$A$21)</f>
        <v>1</v>
      </c>
      <c r="G25" s="10">
        <f t="shared" si="0"/>
        <v>0</v>
      </c>
      <c r="H25" s="10">
        <v>1</v>
      </c>
      <c r="I25" s="10">
        <v>1</v>
      </c>
      <c r="J25" s="10">
        <v>2</v>
      </c>
      <c r="K25" s="10">
        <v>3</v>
      </c>
      <c r="L25" s="10">
        <v>6</v>
      </c>
      <c r="M25" s="10">
        <v>6</v>
      </c>
      <c r="N25" s="10">
        <v>5</v>
      </c>
      <c r="O25" s="10">
        <v>5</v>
      </c>
      <c r="P25" s="10">
        <v>5</v>
      </c>
    </row>
    <row r="26" spans="1:16" x14ac:dyDescent="0.25">
      <c r="A26">
        <v>22</v>
      </c>
      <c r="B26" t="s">
        <v>20</v>
      </c>
      <c r="F26">
        <f>COUNT(MAS!$A$27:$A$45)</f>
        <v>3</v>
      </c>
      <c r="G26" s="10">
        <f t="shared" si="0"/>
        <v>-5</v>
      </c>
      <c r="H26" s="10">
        <v>4</v>
      </c>
      <c r="I26" s="10">
        <v>8</v>
      </c>
      <c r="J26" s="10">
        <v>10</v>
      </c>
      <c r="K26" s="10">
        <v>13</v>
      </c>
      <c r="L26" s="10">
        <v>12</v>
      </c>
      <c r="M26" s="10">
        <v>10</v>
      </c>
      <c r="N26" s="10">
        <v>9</v>
      </c>
      <c r="O26" s="10">
        <v>14</v>
      </c>
      <c r="P26" s="10">
        <v>10</v>
      </c>
    </row>
    <row r="27" spans="1:16" x14ac:dyDescent="0.25">
      <c r="A27">
        <v>23</v>
      </c>
      <c r="B27" t="s">
        <v>21</v>
      </c>
      <c r="F27">
        <f>COUNT(SEN!$A$7:$A$21)</f>
        <v>3</v>
      </c>
      <c r="G27" s="10">
        <f t="shared" si="0"/>
        <v>2</v>
      </c>
      <c r="H27" s="10">
        <v>1</v>
      </c>
      <c r="I27" s="10">
        <v>1</v>
      </c>
      <c r="J27" s="10">
        <v>4</v>
      </c>
      <c r="K27" s="10">
        <v>5</v>
      </c>
      <c r="L27" s="10">
        <v>5</v>
      </c>
      <c r="M27" s="10">
        <v>2</v>
      </c>
      <c r="N27" s="10">
        <v>1</v>
      </c>
      <c r="O27" s="10">
        <v>1</v>
      </c>
      <c r="P27" s="10">
        <v>5</v>
      </c>
    </row>
    <row r="28" spans="1:16" x14ac:dyDescent="0.25">
      <c r="A28">
        <v>24</v>
      </c>
      <c r="B28" t="s">
        <v>22</v>
      </c>
      <c r="F28">
        <f>COUNT(SEN!$A$27:$A$40)</f>
        <v>3</v>
      </c>
      <c r="G28" s="10">
        <f t="shared" si="0"/>
        <v>0</v>
      </c>
      <c r="H28" s="10">
        <v>5</v>
      </c>
      <c r="I28" s="10">
        <v>3</v>
      </c>
      <c r="J28" s="10">
        <v>2</v>
      </c>
      <c r="K28" s="10">
        <v>4</v>
      </c>
      <c r="L28" s="10">
        <v>7</v>
      </c>
      <c r="M28" s="10">
        <v>6</v>
      </c>
      <c r="N28" s="10">
        <v>4</v>
      </c>
      <c r="O28" s="10">
        <v>6</v>
      </c>
      <c r="P28" s="10">
        <v>7</v>
      </c>
    </row>
    <row r="29" spans="1:16" x14ac:dyDescent="0.25">
      <c r="A29" s="3"/>
      <c r="B29" s="3" t="s">
        <v>25</v>
      </c>
      <c r="C29" s="3"/>
      <c r="D29" s="8"/>
      <c r="E29" s="8"/>
      <c r="F29" s="3">
        <f>SUM(F5:F28)</f>
        <v>160</v>
      </c>
      <c r="G29" s="3">
        <f>SUM(G5:G28)</f>
        <v>50</v>
      </c>
      <c r="H29" s="3">
        <v>151</v>
      </c>
      <c r="I29" s="11">
        <f>SUM(I5:I28)</f>
        <v>110</v>
      </c>
      <c r="J29" s="11">
        <v>173</v>
      </c>
      <c r="K29" s="11">
        <f>SUM(K5:K28)</f>
        <v>182</v>
      </c>
      <c r="L29" s="11">
        <v>172</v>
      </c>
      <c r="M29" s="11">
        <f>SUM(M5:M28)</f>
        <v>174</v>
      </c>
      <c r="N29" s="11">
        <v>153</v>
      </c>
      <c r="O29" s="11">
        <v>168</v>
      </c>
      <c r="P29" s="10">
        <v>182</v>
      </c>
    </row>
  </sheetData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opLeftCell="A13" workbookViewId="0">
      <selection activeCell="C18" sqref="C18"/>
    </sheetView>
  </sheetViews>
  <sheetFormatPr defaultRowHeight="15" x14ac:dyDescent="0.25"/>
  <cols>
    <col min="2" max="2" width="35.42578125" customWidth="1"/>
    <col min="3" max="3" width="14.85546875" customWidth="1"/>
    <col min="4" max="4" width="15.85546875" customWidth="1"/>
    <col min="7" max="7" width="10.5703125" bestFit="1" customWidth="1"/>
  </cols>
  <sheetData>
    <row r="1" spans="1:5" ht="18.75" x14ac:dyDescent="0.3">
      <c r="A1" s="2" t="s">
        <v>43</v>
      </c>
    </row>
    <row r="3" spans="1:5" ht="15.75" x14ac:dyDescent="0.25">
      <c r="B3" s="5" t="s">
        <v>39</v>
      </c>
    </row>
    <row r="4" spans="1:5" ht="15.75" x14ac:dyDescent="0.25">
      <c r="B4" s="4"/>
      <c r="C4" s="13">
        <f ca="1">TODAY()-(DEELNEMERS!C5*365)</f>
        <v>42297</v>
      </c>
      <c r="D4" s="13">
        <f ca="1">VALUE(C4)-365</f>
        <v>41932</v>
      </c>
    </row>
    <row r="6" spans="1:5" x14ac:dyDescent="0.25">
      <c r="A6" s="3"/>
      <c r="B6" s="3" t="s">
        <v>0</v>
      </c>
      <c r="C6" s="3" t="s">
        <v>1</v>
      </c>
      <c r="D6" s="3" t="s">
        <v>2</v>
      </c>
      <c r="E6" s="3"/>
    </row>
    <row r="7" spans="1:5" x14ac:dyDescent="0.25">
      <c r="A7">
        <v>1</v>
      </c>
      <c r="B7" t="s">
        <v>62</v>
      </c>
      <c r="D7">
        <v>2014</v>
      </c>
    </row>
    <row r="8" spans="1:5" x14ac:dyDescent="0.25">
      <c r="A8">
        <v>2</v>
      </c>
      <c r="B8" t="s">
        <v>59</v>
      </c>
      <c r="D8">
        <v>2014</v>
      </c>
    </row>
    <row r="9" spans="1:5" x14ac:dyDescent="0.25">
      <c r="A9">
        <v>3</v>
      </c>
      <c r="B9" t="s">
        <v>53</v>
      </c>
      <c r="C9" t="s">
        <v>54</v>
      </c>
      <c r="D9">
        <v>2014</v>
      </c>
    </row>
    <row r="10" spans="1:5" x14ac:dyDescent="0.25">
      <c r="A10">
        <v>4</v>
      </c>
      <c r="B10" t="s">
        <v>58</v>
      </c>
      <c r="D10">
        <v>2014</v>
      </c>
    </row>
    <row r="11" spans="1:5" x14ac:dyDescent="0.25">
      <c r="A11">
        <v>5</v>
      </c>
      <c r="B11" t="s">
        <v>100</v>
      </c>
      <c r="C11" t="s">
        <v>101</v>
      </c>
      <c r="D11">
        <v>2014</v>
      </c>
    </row>
    <row r="12" spans="1:5" x14ac:dyDescent="0.25">
      <c r="A12">
        <v>6</v>
      </c>
      <c r="B12" t="s">
        <v>55</v>
      </c>
      <c r="C12" t="s">
        <v>51</v>
      </c>
      <c r="D12">
        <v>2014</v>
      </c>
    </row>
    <row r="13" spans="1:5" x14ac:dyDescent="0.25">
      <c r="A13">
        <v>7</v>
      </c>
      <c r="B13" t="s">
        <v>61</v>
      </c>
      <c r="D13">
        <v>2014</v>
      </c>
    </row>
    <row r="14" spans="1:5" x14ac:dyDescent="0.25">
      <c r="A14">
        <v>8</v>
      </c>
      <c r="B14" t="s">
        <v>56</v>
      </c>
      <c r="C14" t="s">
        <v>51</v>
      </c>
      <c r="D14">
        <v>2014</v>
      </c>
    </row>
    <row r="15" spans="1:5" x14ac:dyDescent="0.25">
      <c r="A15">
        <v>9</v>
      </c>
      <c r="B15" t="s">
        <v>60</v>
      </c>
      <c r="C15" t="s">
        <v>51</v>
      </c>
      <c r="D15">
        <v>2015</v>
      </c>
    </row>
    <row r="16" spans="1:5" x14ac:dyDescent="0.25">
      <c r="A16">
        <v>10</v>
      </c>
      <c r="B16" t="s">
        <v>63</v>
      </c>
      <c r="C16" t="s">
        <v>54</v>
      </c>
      <c r="D16">
        <v>2014</v>
      </c>
    </row>
    <row r="17" spans="1:4" x14ac:dyDescent="0.25">
      <c r="A17">
        <v>11</v>
      </c>
      <c r="B17" t="s">
        <v>52</v>
      </c>
      <c r="C17" t="s">
        <v>51</v>
      </c>
      <c r="D17">
        <v>2015</v>
      </c>
    </row>
    <row r="33" spans="1:5" ht="15.75" x14ac:dyDescent="0.25">
      <c r="B33" s="5" t="s">
        <v>3</v>
      </c>
    </row>
    <row r="34" spans="1:5" ht="15.75" x14ac:dyDescent="0.25">
      <c r="B34" s="12">
        <f ca="1">TODAY()-(DEELNEMERS!C6*365)</f>
        <v>41567</v>
      </c>
    </row>
    <row r="36" spans="1:5" x14ac:dyDescent="0.25">
      <c r="A36" s="3"/>
      <c r="B36" s="3" t="s">
        <v>0</v>
      </c>
      <c r="C36" s="3" t="s">
        <v>1</v>
      </c>
      <c r="D36" s="3" t="s">
        <v>2</v>
      </c>
      <c r="E36" s="3"/>
    </row>
    <row r="37" spans="1:5" x14ac:dyDescent="0.25">
      <c r="A37">
        <v>1</v>
      </c>
      <c r="B37" t="s">
        <v>68</v>
      </c>
      <c r="C37" t="s">
        <v>54</v>
      </c>
    </row>
    <row r="38" spans="1:5" x14ac:dyDescent="0.25">
      <c r="A38">
        <v>2</v>
      </c>
      <c r="B38" t="s">
        <v>64</v>
      </c>
      <c r="C38" t="s">
        <v>51</v>
      </c>
    </row>
    <row r="39" spans="1:5" x14ac:dyDescent="0.25">
      <c r="A39">
        <v>3</v>
      </c>
      <c r="B39" t="s">
        <v>65</v>
      </c>
      <c r="C39" t="s">
        <v>51</v>
      </c>
    </row>
    <row r="40" spans="1:5" x14ac:dyDescent="0.25">
      <c r="A40">
        <v>4</v>
      </c>
      <c r="B40" t="s">
        <v>66</v>
      </c>
      <c r="C40" t="s">
        <v>51</v>
      </c>
    </row>
    <row r="41" spans="1:5" x14ac:dyDescent="0.25">
      <c r="A41">
        <v>5</v>
      </c>
      <c r="B41" t="s">
        <v>70</v>
      </c>
      <c r="C41" t="s">
        <v>54</v>
      </c>
    </row>
    <row r="42" spans="1:5" x14ac:dyDescent="0.25">
      <c r="A42">
        <v>6</v>
      </c>
      <c r="B42" t="s">
        <v>69</v>
      </c>
      <c r="C42" t="s">
        <v>54</v>
      </c>
    </row>
    <row r="43" spans="1:5" x14ac:dyDescent="0.25">
      <c r="A43">
        <v>7</v>
      </c>
      <c r="B43" t="s">
        <v>67</v>
      </c>
      <c r="C43" t="s">
        <v>54</v>
      </c>
    </row>
  </sheetData>
  <sortState ref="A7:D17">
    <sortCondition ref="A7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opLeftCell="A19" workbookViewId="0">
      <selection activeCell="B49" sqref="B49"/>
    </sheetView>
  </sheetViews>
  <sheetFormatPr defaultRowHeight="15" x14ac:dyDescent="0.25"/>
  <cols>
    <col min="2" max="2" width="38.85546875" customWidth="1"/>
    <col min="3" max="3" width="14.85546875" customWidth="1"/>
    <col min="4" max="4" width="15" bestFit="1" customWidth="1"/>
  </cols>
  <sheetData>
    <row r="1" spans="1:5" ht="18.75" x14ac:dyDescent="0.3">
      <c r="A1" s="2" t="s">
        <v>43</v>
      </c>
    </row>
    <row r="3" spans="1:5" ht="15.75" x14ac:dyDescent="0.25">
      <c r="B3" s="5" t="s">
        <v>40</v>
      </c>
    </row>
    <row r="4" spans="1:5" ht="15.75" x14ac:dyDescent="0.25">
      <c r="B4" s="4"/>
      <c r="C4" s="13">
        <f ca="1">'BENJ M'!C4</f>
        <v>42297</v>
      </c>
      <c r="D4" s="13">
        <f ca="1">'BENJ M'!D4</f>
        <v>41932</v>
      </c>
    </row>
    <row r="6" spans="1:5" x14ac:dyDescent="0.25">
      <c r="A6" s="3"/>
      <c r="B6" s="3" t="s">
        <v>0</v>
      </c>
      <c r="C6" s="3" t="s">
        <v>1</v>
      </c>
      <c r="D6" s="3" t="s">
        <v>2</v>
      </c>
      <c r="E6" s="3"/>
    </row>
    <row r="7" spans="1:5" x14ac:dyDescent="0.25">
      <c r="A7">
        <v>1</v>
      </c>
      <c r="B7" t="s">
        <v>99</v>
      </c>
      <c r="D7">
        <v>2014</v>
      </c>
    </row>
    <row r="8" spans="1:5" x14ac:dyDescent="0.25">
      <c r="A8">
        <v>2</v>
      </c>
      <c r="B8" t="s">
        <v>96</v>
      </c>
      <c r="C8" t="s">
        <v>94</v>
      </c>
      <c r="D8">
        <v>2014</v>
      </c>
    </row>
    <row r="9" spans="1:5" x14ac:dyDescent="0.25">
      <c r="A9">
        <v>3</v>
      </c>
      <c r="B9" t="s">
        <v>85</v>
      </c>
      <c r="C9" t="s">
        <v>51</v>
      </c>
      <c r="D9">
        <v>2014</v>
      </c>
    </row>
    <row r="10" spans="1:5" x14ac:dyDescent="0.25">
      <c r="A10">
        <v>4</v>
      </c>
      <c r="B10" t="s">
        <v>87</v>
      </c>
      <c r="D10">
        <v>2014</v>
      </c>
    </row>
    <row r="11" spans="1:5" x14ac:dyDescent="0.25">
      <c r="A11">
        <v>5</v>
      </c>
      <c r="B11" t="s">
        <v>95</v>
      </c>
      <c r="C11" t="s">
        <v>51</v>
      </c>
      <c r="D11">
        <v>2014</v>
      </c>
    </row>
    <row r="12" spans="1:5" x14ac:dyDescent="0.25">
      <c r="A12">
        <v>6</v>
      </c>
      <c r="B12" t="s">
        <v>102</v>
      </c>
      <c r="C12" t="s">
        <v>51</v>
      </c>
      <c r="D12">
        <v>2014</v>
      </c>
    </row>
    <row r="13" spans="1:5" x14ac:dyDescent="0.25">
      <c r="A13">
        <v>7</v>
      </c>
      <c r="B13" t="s">
        <v>57</v>
      </c>
      <c r="C13" t="s">
        <v>51</v>
      </c>
      <c r="D13">
        <v>2015</v>
      </c>
    </row>
    <row r="14" spans="1:5" x14ac:dyDescent="0.25">
      <c r="A14">
        <v>8</v>
      </c>
      <c r="B14" t="s">
        <v>93</v>
      </c>
      <c r="C14" t="s">
        <v>94</v>
      </c>
      <c r="D14">
        <v>2014</v>
      </c>
    </row>
    <row r="15" spans="1:5" x14ac:dyDescent="0.25">
      <c r="A15">
        <v>9</v>
      </c>
      <c r="B15" t="s">
        <v>90</v>
      </c>
      <c r="C15" t="s">
        <v>51</v>
      </c>
      <c r="D15">
        <v>2015</v>
      </c>
    </row>
    <row r="16" spans="1:5" x14ac:dyDescent="0.25">
      <c r="A16">
        <v>10</v>
      </c>
      <c r="B16" t="s">
        <v>91</v>
      </c>
      <c r="C16" t="s">
        <v>51</v>
      </c>
      <c r="D16">
        <v>2014</v>
      </c>
    </row>
    <row r="17" spans="1:5" x14ac:dyDescent="0.25">
      <c r="A17">
        <v>11</v>
      </c>
      <c r="B17" t="s">
        <v>86</v>
      </c>
      <c r="D17">
        <v>2015</v>
      </c>
    </row>
    <row r="18" spans="1:5" x14ac:dyDescent="0.25">
      <c r="A18">
        <v>12</v>
      </c>
      <c r="B18" t="s">
        <v>92</v>
      </c>
      <c r="C18" t="s">
        <v>51</v>
      </c>
      <c r="D18">
        <v>2014</v>
      </c>
    </row>
    <row r="19" spans="1:5" x14ac:dyDescent="0.25">
      <c r="A19">
        <v>13</v>
      </c>
      <c r="B19" t="s">
        <v>84</v>
      </c>
      <c r="D19">
        <v>2014</v>
      </c>
    </row>
    <row r="20" spans="1:5" x14ac:dyDescent="0.25">
      <c r="A20">
        <v>14</v>
      </c>
      <c r="B20" t="s">
        <v>98</v>
      </c>
      <c r="C20" t="s">
        <v>51</v>
      </c>
      <c r="D20">
        <v>2014</v>
      </c>
    </row>
    <row r="21" spans="1:5" x14ac:dyDescent="0.25">
      <c r="A21">
        <v>15</v>
      </c>
      <c r="B21" t="s">
        <v>83</v>
      </c>
      <c r="D21">
        <v>2015</v>
      </c>
    </row>
    <row r="22" spans="1:5" x14ac:dyDescent="0.25">
      <c r="A22">
        <v>16</v>
      </c>
      <c r="B22" t="s">
        <v>89</v>
      </c>
      <c r="D22">
        <v>2015</v>
      </c>
    </row>
    <row r="23" spans="1:5" x14ac:dyDescent="0.25">
      <c r="A23">
        <v>17</v>
      </c>
      <c r="B23" t="s">
        <v>80</v>
      </c>
      <c r="C23" t="s">
        <v>51</v>
      </c>
      <c r="D23">
        <v>2015</v>
      </c>
    </row>
    <row r="24" spans="1:5" x14ac:dyDescent="0.25">
      <c r="A24">
        <v>18</v>
      </c>
      <c r="B24" t="s">
        <v>82</v>
      </c>
      <c r="C24" t="s">
        <v>51</v>
      </c>
      <c r="D24">
        <v>2014</v>
      </c>
    </row>
    <row r="25" spans="1:5" x14ac:dyDescent="0.25">
      <c r="A25">
        <v>19</v>
      </c>
      <c r="B25" t="s">
        <v>88</v>
      </c>
      <c r="D25">
        <v>2014</v>
      </c>
    </row>
    <row r="26" spans="1:5" x14ac:dyDescent="0.25">
      <c r="A26">
        <v>20</v>
      </c>
      <c r="B26" t="s">
        <v>97</v>
      </c>
      <c r="D26">
        <v>2015</v>
      </c>
    </row>
    <row r="29" spans="1:5" ht="15.75" x14ac:dyDescent="0.25">
      <c r="B29" s="5" t="s">
        <v>4</v>
      </c>
    </row>
    <row r="30" spans="1:5" ht="15.75" x14ac:dyDescent="0.25">
      <c r="B30" s="12">
        <f ca="1">'BENJ M'!B34</f>
        <v>41567</v>
      </c>
    </row>
    <row r="32" spans="1:5" x14ac:dyDescent="0.25">
      <c r="A32" s="3"/>
      <c r="B32" s="3" t="s">
        <v>0</v>
      </c>
      <c r="C32" s="3" t="s">
        <v>1</v>
      </c>
      <c r="D32" s="3" t="s">
        <v>2</v>
      </c>
      <c r="E32" s="3"/>
    </row>
    <row r="33" spans="1:3" x14ac:dyDescent="0.25">
      <c r="A33">
        <v>1</v>
      </c>
      <c r="B33" t="s">
        <v>79</v>
      </c>
    </row>
    <row r="34" spans="1:3" x14ac:dyDescent="0.25">
      <c r="A34">
        <v>2</v>
      </c>
      <c r="B34" t="s">
        <v>77</v>
      </c>
      <c r="C34" t="s">
        <v>54</v>
      </c>
    </row>
    <row r="35" spans="1:3" x14ac:dyDescent="0.25">
      <c r="A35">
        <v>3</v>
      </c>
      <c r="B35" t="s">
        <v>78</v>
      </c>
      <c r="C35" t="s">
        <v>51</v>
      </c>
    </row>
    <row r="36" spans="1:3" x14ac:dyDescent="0.25">
      <c r="A36">
        <v>4</v>
      </c>
      <c r="B36" t="s">
        <v>73</v>
      </c>
      <c r="C36" t="s">
        <v>51</v>
      </c>
    </row>
    <row r="37" spans="1:3" x14ac:dyDescent="0.25">
      <c r="A37">
        <v>5</v>
      </c>
      <c r="B37" t="s">
        <v>72</v>
      </c>
      <c r="C37" t="s">
        <v>51</v>
      </c>
    </row>
    <row r="38" spans="1:3" x14ac:dyDescent="0.25">
      <c r="A38">
        <v>6</v>
      </c>
      <c r="B38" t="s">
        <v>75</v>
      </c>
      <c r="C38" t="s">
        <v>54</v>
      </c>
    </row>
    <row r="39" spans="1:3" x14ac:dyDescent="0.25">
      <c r="A39">
        <v>7</v>
      </c>
      <c r="B39" t="s">
        <v>71</v>
      </c>
      <c r="C39" t="s">
        <v>51</v>
      </c>
    </row>
    <row r="40" spans="1:3" x14ac:dyDescent="0.25">
      <c r="A40">
        <v>8</v>
      </c>
      <c r="B40" t="s">
        <v>74</v>
      </c>
      <c r="C40" t="s">
        <v>54</v>
      </c>
    </row>
    <row r="41" spans="1:3" x14ac:dyDescent="0.25">
      <c r="A41">
        <v>9</v>
      </c>
      <c r="B41" t="s">
        <v>76</v>
      </c>
      <c r="C41" t="s">
        <v>51</v>
      </c>
    </row>
    <row r="42" spans="1:3" x14ac:dyDescent="0.25">
      <c r="A42">
        <v>10</v>
      </c>
      <c r="B42" t="s">
        <v>81</v>
      </c>
      <c r="C42" t="s">
        <v>51</v>
      </c>
    </row>
  </sheetData>
  <sortState ref="A33:C43">
    <sortCondition ref="A33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13" workbookViewId="0">
      <selection activeCell="A16" sqref="A16"/>
    </sheetView>
  </sheetViews>
  <sheetFormatPr defaultRowHeight="15" x14ac:dyDescent="0.25"/>
  <cols>
    <col min="2" max="2" width="38.85546875" customWidth="1"/>
    <col min="3" max="3" width="14.85546875" customWidth="1"/>
    <col min="4" max="4" width="15.85546875" customWidth="1"/>
  </cols>
  <sheetData>
    <row r="1" spans="1:5" ht="18.75" x14ac:dyDescent="0.3">
      <c r="A1" s="2" t="s">
        <v>43</v>
      </c>
    </row>
    <row r="3" spans="1:5" ht="15.75" x14ac:dyDescent="0.25">
      <c r="B3" s="5" t="s">
        <v>5</v>
      </c>
    </row>
    <row r="4" spans="1:5" ht="15.75" x14ac:dyDescent="0.25">
      <c r="B4" s="12">
        <f ca="1">TODAY()-(DEELNEMERS!C9*365)</f>
        <v>41202</v>
      </c>
    </row>
    <row r="6" spans="1:5" x14ac:dyDescent="0.25">
      <c r="A6" s="3"/>
      <c r="B6" s="3" t="s">
        <v>0</v>
      </c>
      <c r="C6" s="3" t="s">
        <v>1</v>
      </c>
      <c r="D6" s="3" t="s">
        <v>2</v>
      </c>
      <c r="E6" s="3"/>
    </row>
    <row r="7" spans="1:5" x14ac:dyDescent="0.25">
      <c r="A7">
        <v>1</v>
      </c>
      <c r="B7" t="s">
        <v>112</v>
      </c>
    </row>
    <row r="8" spans="1:5" x14ac:dyDescent="0.25">
      <c r="A8">
        <v>2</v>
      </c>
      <c r="B8" t="s">
        <v>113</v>
      </c>
      <c r="C8" t="s">
        <v>51</v>
      </c>
    </row>
    <row r="9" spans="1:5" x14ac:dyDescent="0.25">
      <c r="A9">
        <v>3</v>
      </c>
      <c r="B9" t="s">
        <v>114</v>
      </c>
      <c r="C9" t="s">
        <v>101</v>
      </c>
    </row>
    <row r="10" spans="1:5" x14ac:dyDescent="0.25">
      <c r="A10">
        <v>4</v>
      </c>
      <c r="B10" t="s">
        <v>115</v>
      </c>
    </row>
    <row r="11" spans="1:5" x14ac:dyDescent="0.25">
      <c r="A11">
        <v>5</v>
      </c>
      <c r="B11" t="s">
        <v>116</v>
      </c>
      <c r="C11" t="s">
        <v>51</v>
      </c>
    </row>
    <row r="12" spans="1:5" x14ac:dyDescent="0.25">
      <c r="A12">
        <v>6</v>
      </c>
      <c r="B12" t="s">
        <v>117</v>
      </c>
      <c r="C12" t="s">
        <v>54</v>
      </c>
    </row>
    <row r="13" spans="1:5" x14ac:dyDescent="0.25">
      <c r="A13">
        <v>7</v>
      </c>
      <c r="B13" t="s">
        <v>118</v>
      </c>
      <c r="C13" t="s">
        <v>54</v>
      </c>
    </row>
    <row r="14" spans="1:5" x14ac:dyDescent="0.25">
      <c r="A14">
        <v>8</v>
      </c>
      <c r="B14" t="s">
        <v>119</v>
      </c>
      <c r="C14" t="s">
        <v>51</v>
      </c>
    </row>
    <row r="15" spans="1:5" x14ac:dyDescent="0.25">
      <c r="A15">
        <v>9</v>
      </c>
      <c r="B15" t="s">
        <v>120</v>
      </c>
      <c r="C15" t="s">
        <v>51</v>
      </c>
    </row>
    <row r="23" spans="1:5" ht="15.75" x14ac:dyDescent="0.25">
      <c r="B23" s="5" t="s">
        <v>5</v>
      </c>
    </row>
    <row r="24" spans="1:5" ht="15.75" x14ac:dyDescent="0.25">
      <c r="B24" s="12">
        <f ca="1">TODAY()-(DEELNEMERS!C10*365)</f>
        <v>40837</v>
      </c>
    </row>
    <row r="26" spans="1:5" x14ac:dyDescent="0.25">
      <c r="A26" s="3"/>
      <c r="B26" s="3" t="s">
        <v>0</v>
      </c>
      <c r="C26" s="3" t="s">
        <v>1</v>
      </c>
      <c r="D26" s="3" t="s">
        <v>2</v>
      </c>
      <c r="E26" s="3"/>
    </row>
    <row r="27" spans="1:5" x14ac:dyDescent="0.25">
      <c r="A27">
        <v>1</v>
      </c>
      <c r="B27" t="s">
        <v>103</v>
      </c>
      <c r="C27" t="s">
        <v>51</v>
      </c>
    </row>
    <row r="28" spans="1:5" x14ac:dyDescent="0.25">
      <c r="A28">
        <v>2</v>
      </c>
      <c r="B28" t="s">
        <v>104</v>
      </c>
      <c r="C28" t="s">
        <v>51</v>
      </c>
    </row>
    <row r="29" spans="1:5" x14ac:dyDescent="0.25">
      <c r="A29">
        <v>3</v>
      </c>
      <c r="B29" t="s">
        <v>105</v>
      </c>
      <c r="C29" t="s">
        <v>51</v>
      </c>
    </row>
    <row r="30" spans="1:5" x14ac:dyDescent="0.25">
      <c r="A30">
        <v>4</v>
      </c>
      <c r="B30" t="s">
        <v>106</v>
      </c>
      <c r="C30" t="s">
        <v>51</v>
      </c>
    </row>
    <row r="31" spans="1:5" x14ac:dyDescent="0.25">
      <c r="A31">
        <v>5</v>
      </c>
      <c r="B31" t="s">
        <v>111</v>
      </c>
      <c r="C31" t="s">
        <v>51</v>
      </c>
    </row>
    <row r="32" spans="1:5" x14ac:dyDescent="0.25">
      <c r="A32">
        <v>6</v>
      </c>
      <c r="B32" t="s">
        <v>107</v>
      </c>
      <c r="C32" t="s">
        <v>51</v>
      </c>
    </row>
    <row r="33" spans="1:3" x14ac:dyDescent="0.25">
      <c r="A33">
        <v>7</v>
      </c>
      <c r="B33" t="s">
        <v>108</v>
      </c>
    </row>
    <row r="34" spans="1:3" x14ac:dyDescent="0.25">
      <c r="A34">
        <v>8</v>
      </c>
      <c r="B34" t="s">
        <v>109</v>
      </c>
      <c r="C34" t="s">
        <v>51</v>
      </c>
    </row>
    <row r="35" spans="1:3" x14ac:dyDescent="0.25">
      <c r="A35">
        <v>9</v>
      </c>
      <c r="B35" t="s">
        <v>110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19" workbookViewId="0">
      <selection activeCell="I18" sqref="I18"/>
    </sheetView>
  </sheetViews>
  <sheetFormatPr defaultRowHeight="15" x14ac:dyDescent="0.25"/>
  <cols>
    <col min="2" max="2" width="38.85546875" customWidth="1"/>
    <col min="3" max="3" width="14.85546875" customWidth="1"/>
    <col min="4" max="4" width="15.85546875" customWidth="1"/>
  </cols>
  <sheetData>
    <row r="1" spans="1:5" ht="18.75" x14ac:dyDescent="0.3">
      <c r="A1" s="2" t="s">
        <v>43</v>
      </c>
    </row>
    <row r="3" spans="1:5" ht="15.75" x14ac:dyDescent="0.25">
      <c r="B3" s="5" t="s">
        <v>6</v>
      </c>
    </row>
    <row r="4" spans="1:5" ht="15.75" x14ac:dyDescent="0.25">
      <c r="B4" s="12">
        <f ca="1">TODAY()-(DEELNEMERS!C11*365)</f>
        <v>41202</v>
      </c>
    </row>
    <row r="6" spans="1:5" x14ac:dyDescent="0.25">
      <c r="A6" s="3"/>
      <c r="B6" s="3" t="s">
        <v>0</v>
      </c>
      <c r="C6" s="3" t="s">
        <v>1</v>
      </c>
      <c r="D6" s="3" t="s">
        <v>2</v>
      </c>
      <c r="E6" s="3"/>
    </row>
    <row r="7" spans="1:5" x14ac:dyDescent="0.25">
      <c r="A7">
        <v>1</v>
      </c>
      <c r="B7" t="s">
        <v>155</v>
      </c>
      <c r="C7" t="s">
        <v>54</v>
      </c>
    </row>
    <row r="8" spans="1:5" x14ac:dyDescent="0.25">
      <c r="A8">
        <v>2</v>
      </c>
      <c r="B8" t="s">
        <v>156</v>
      </c>
      <c r="C8" t="s">
        <v>51</v>
      </c>
    </row>
    <row r="9" spans="1:5" x14ac:dyDescent="0.25">
      <c r="A9">
        <v>3</v>
      </c>
      <c r="B9" t="s">
        <v>157</v>
      </c>
      <c r="C9" t="s">
        <v>54</v>
      </c>
    </row>
    <row r="10" spans="1:5" x14ac:dyDescent="0.25">
      <c r="A10">
        <v>4</v>
      </c>
      <c r="B10" t="s">
        <v>158</v>
      </c>
      <c r="C10" t="s">
        <v>51</v>
      </c>
    </row>
    <row r="11" spans="1:5" x14ac:dyDescent="0.25">
      <c r="A11">
        <v>5</v>
      </c>
      <c r="B11" t="s">
        <v>159</v>
      </c>
    </row>
    <row r="23" spans="1:5" ht="15.75" x14ac:dyDescent="0.25">
      <c r="B23" s="5" t="s">
        <v>6</v>
      </c>
    </row>
    <row r="24" spans="1:5" ht="15.75" x14ac:dyDescent="0.25">
      <c r="B24" s="12">
        <f ca="1">TODAY()-(DEELNEMERS!C12*365)</f>
        <v>40837</v>
      </c>
    </row>
    <row r="26" spans="1:5" x14ac:dyDescent="0.25">
      <c r="A26" s="3"/>
      <c r="B26" s="3" t="s">
        <v>0</v>
      </c>
      <c r="C26" s="3" t="s">
        <v>1</v>
      </c>
      <c r="D26" s="3" t="s">
        <v>2</v>
      </c>
      <c r="E26" s="3"/>
    </row>
    <row r="27" spans="1:5" x14ac:dyDescent="0.25">
      <c r="A27">
        <v>1</v>
      </c>
      <c r="B27" t="s">
        <v>121</v>
      </c>
      <c r="C27" t="s">
        <v>122</v>
      </c>
    </row>
    <row r="28" spans="1:5" x14ac:dyDescent="0.25">
      <c r="A28">
        <v>2</v>
      </c>
      <c r="B28" t="s">
        <v>123</v>
      </c>
      <c r="C28" t="s">
        <v>51</v>
      </c>
    </row>
    <row r="29" spans="1:5" x14ac:dyDescent="0.25">
      <c r="A29">
        <v>3</v>
      </c>
      <c r="B29" t="s">
        <v>124</v>
      </c>
      <c r="C29" t="s">
        <v>54</v>
      </c>
    </row>
    <row r="30" spans="1:5" x14ac:dyDescent="0.25">
      <c r="A30">
        <v>4</v>
      </c>
      <c r="B30" t="s">
        <v>125</v>
      </c>
      <c r="C30" t="s">
        <v>51</v>
      </c>
    </row>
    <row r="31" spans="1:5" x14ac:dyDescent="0.25">
      <c r="A31">
        <v>5</v>
      </c>
      <c r="B31" t="s">
        <v>126</v>
      </c>
      <c r="C31" t="s">
        <v>54</v>
      </c>
    </row>
    <row r="32" spans="1:5" x14ac:dyDescent="0.25">
      <c r="A32">
        <v>6</v>
      </c>
      <c r="B32" t="s">
        <v>127</v>
      </c>
      <c r="C32" t="s">
        <v>54</v>
      </c>
    </row>
    <row r="33" spans="1:3" x14ac:dyDescent="0.25">
      <c r="A33">
        <v>7</v>
      </c>
      <c r="B33" t="s">
        <v>128</v>
      </c>
      <c r="C33" t="s">
        <v>51</v>
      </c>
    </row>
    <row r="34" spans="1:3" x14ac:dyDescent="0.25">
      <c r="A34">
        <v>8</v>
      </c>
      <c r="B34" t="s">
        <v>129</v>
      </c>
      <c r="C34" t="s">
        <v>54</v>
      </c>
    </row>
    <row r="35" spans="1:3" x14ac:dyDescent="0.25">
      <c r="A35">
        <v>9</v>
      </c>
      <c r="B35" t="s">
        <v>130</v>
      </c>
      <c r="C35" t="s">
        <v>54</v>
      </c>
    </row>
    <row r="36" spans="1:3" x14ac:dyDescent="0.25">
      <c r="A36">
        <v>10</v>
      </c>
      <c r="B36" t="s">
        <v>131</v>
      </c>
      <c r="C36" t="s">
        <v>51</v>
      </c>
    </row>
    <row r="37" spans="1:3" x14ac:dyDescent="0.25">
      <c r="A37">
        <v>11</v>
      </c>
      <c r="B37" t="s">
        <v>132</v>
      </c>
      <c r="C37" t="s">
        <v>51</v>
      </c>
    </row>
    <row r="38" spans="1:3" x14ac:dyDescent="0.25">
      <c r="A38">
        <v>12</v>
      </c>
      <c r="B38" t="s">
        <v>133</v>
      </c>
    </row>
    <row r="39" spans="1:3" x14ac:dyDescent="0.25">
      <c r="A39">
        <v>13</v>
      </c>
      <c r="B39" t="s">
        <v>134</v>
      </c>
    </row>
    <row r="40" spans="1:3" x14ac:dyDescent="0.25">
      <c r="A40">
        <v>14</v>
      </c>
      <c r="B40" t="s">
        <v>135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13" workbookViewId="0">
      <selection activeCell="B20" sqref="B20"/>
    </sheetView>
  </sheetViews>
  <sheetFormatPr defaultRowHeight="15" x14ac:dyDescent="0.25"/>
  <cols>
    <col min="2" max="2" width="38.85546875" customWidth="1"/>
    <col min="3" max="3" width="14.85546875" customWidth="1"/>
    <col min="4" max="4" width="15.85546875" customWidth="1"/>
  </cols>
  <sheetData>
    <row r="1" spans="1:5" ht="18.75" x14ac:dyDescent="0.3">
      <c r="A1" s="2" t="s">
        <v>43</v>
      </c>
    </row>
    <row r="3" spans="1:5" ht="15.75" x14ac:dyDescent="0.25">
      <c r="B3" s="5" t="s">
        <v>8</v>
      </c>
    </row>
    <row r="4" spans="1:5" ht="15.75" x14ac:dyDescent="0.25">
      <c r="B4" s="12">
        <f ca="1">TODAY()-(DEELNEMERS!C13*365)</f>
        <v>40472</v>
      </c>
    </row>
    <row r="6" spans="1:5" x14ac:dyDescent="0.25">
      <c r="A6" s="3"/>
      <c r="B6" s="3" t="s">
        <v>0</v>
      </c>
      <c r="C6" s="3" t="s">
        <v>1</v>
      </c>
      <c r="D6" s="3" t="s">
        <v>2</v>
      </c>
      <c r="E6" s="3"/>
    </row>
    <row r="7" spans="1:5" x14ac:dyDescent="0.25">
      <c r="A7">
        <v>1</v>
      </c>
      <c r="B7" t="s">
        <v>144</v>
      </c>
      <c r="C7" t="s">
        <v>54</v>
      </c>
    </row>
    <row r="8" spans="1:5" x14ac:dyDescent="0.25">
      <c r="A8">
        <v>2</v>
      </c>
      <c r="B8" t="s">
        <v>145</v>
      </c>
      <c r="C8" t="s">
        <v>51</v>
      </c>
    </row>
    <row r="9" spans="1:5" x14ac:dyDescent="0.25">
      <c r="A9">
        <v>3</v>
      </c>
      <c r="B9" t="s">
        <v>146</v>
      </c>
      <c r="C9" t="s">
        <v>51</v>
      </c>
    </row>
    <row r="10" spans="1:5" x14ac:dyDescent="0.25">
      <c r="A10">
        <v>4</v>
      </c>
      <c r="B10" t="s">
        <v>147</v>
      </c>
      <c r="C10" t="s">
        <v>51</v>
      </c>
    </row>
    <row r="11" spans="1:5" x14ac:dyDescent="0.25">
      <c r="A11">
        <v>5</v>
      </c>
      <c r="B11" t="s">
        <v>148</v>
      </c>
      <c r="C11" t="s">
        <v>54</v>
      </c>
    </row>
    <row r="12" spans="1:5" x14ac:dyDescent="0.25">
      <c r="A12">
        <v>6</v>
      </c>
      <c r="B12" t="s">
        <v>149</v>
      </c>
      <c r="C12" t="s">
        <v>51</v>
      </c>
    </row>
    <row r="13" spans="1:5" x14ac:dyDescent="0.25">
      <c r="A13">
        <v>7</v>
      </c>
      <c r="B13" t="s">
        <v>150</v>
      </c>
      <c r="C13" t="s">
        <v>54</v>
      </c>
    </row>
    <row r="14" spans="1:5" x14ac:dyDescent="0.25">
      <c r="A14">
        <v>8</v>
      </c>
      <c r="B14" t="s">
        <v>151</v>
      </c>
      <c r="C14" t="s">
        <v>51</v>
      </c>
    </row>
    <row r="15" spans="1:5" x14ac:dyDescent="0.25">
      <c r="A15">
        <v>9</v>
      </c>
      <c r="B15" t="s">
        <v>152</v>
      </c>
      <c r="C15" t="s">
        <v>54</v>
      </c>
    </row>
    <row r="16" spans="1:5" x14ac:dyDescent="0.25">
      <c r="A16">
        <v>10</v>
      </c>
      <c r="B16" t="s">
        <v>153</v>
      </c>
      <c r="C16" t="s">
        <v>54</v>
      </c>
    </row>
    <row r="17" spans="1:5" x14ac:dyDescent="0.25">
      <c r="A17">
        <v>11</v>
      </c>
      <c r="B17" t="s">
        <v>154</v>
      </c>
      <c r="C17" t="s">
        <v>51</v>
      </c>
    </row>
    <row r="23" spans="1:5" ht="15.75" x14ac:dyDescent="0.25">
      <c r="B23" s="5" t="s">
        <v>8</v>
      </c>
    </row>
    <row r="24" spans="1:5" ht="15.75" x14ac:dyDescent="0.25">
      <c r="B24" s="12">
        <f ca="1">TODAY()-(DEELNEMERS!C14*365)</f>
        <v>40107</v>
      </c>
    </row>
    <row r="26" spans="1:5" x14ac:dyDescent="0.25">
      <c r="A26" s="3"/>
      <c r="B26" s="3" t="s">
        <v>0</v>
      </c>
      <c r="C26" s="3" t="s">
        <v>1</v>
      </c>
      <c r="D26" s="3" t="s">
        <v>2</v>
      </c>
      <c r="E26" s="3"/>
    </row>
    <row r="27" spans="1:5" x14ac:dyDescent="0.25">
      <c r="A27">
        <v>1</v>
      </c>
      <c r="B27" t="s">
        <v>136</v>
      </c>
      <c r="C27" t="s">
        <v>51</v>
      </c>
    </row>
    <row r="28" spans="1:5" x14ac:dyDescent="0.25">
      <c r="A28">
        <v>2</v>
      </c>
      <c r="B28" t="s">
        <v>137</v>
      </c>
      <c r="C28" t="s">
        <v>51</v>
      </c>
    </row>
    <row r="29" spans="1:5" x14ac:dyDescent="0.25">
      <c r="A29">
        <v>3</v>
      </c>
      <c r="B29" t="s">
        <v>138</v>
      </c>
      <c r="C29" t="s">
        <v>51</v>
      </c>
    </row>
    <row r="30" spans="1:5" x14ac:dyDescent="0.25">
      <c r="A30">
        <v>4</v>
      </c>
      <c r="B30" t="s">
        <v>139</v>
      </c>
      <c r="C30" t="s">
        <v>51</v>
      </c>
    </row>
    <row r="31" spans="1:5" x14ac:dyDescent="0.25">
      <c r="A31">
        <v>5</v>
      </c>
      <c r="B31" t="s">
        <v>140</v>
      </c>
      <c r="C31" t="s">
        <v>51</v>
      </c>
    </row>
    <row r="32" spans="1:5" x14ac:dyDescent="0.25">
      <c r="A32">
        <v>6</v>
      </c>
      <c r="B32" t="s">
        <v>141</v>
      </c>
      <c r="C32" t="s">
        <v>54</v>
      </c>
    </row>
    <row r="33" spans="1:3" x14ac:dyDescent="0.25">
      <c r="A33">
        <v>7</v>
      </c>
      <c r="B33" t="s">
        <v>142</v>
      </c>
      <c r="C33" t="s">
        <v>51</v>
      </c>
    </row>
    <row r="34" spans="1:3" x14ac:dyDescent="0.25">
      <c r="A34">
        <v>8</v>
      </c>
      <c r="B34" t="s">
        <v>143</v>
      </c>
      <c r="C34" t="s">
        <v>54</v>
      </c>
    </row>
  </sheetData>
  <sortState ref="A27:C29">
    <sortCondition ref="A27"/>
  </sortState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10" workbookViewId="0">
      <selection activeCell="B34" sqref="B34"/>
    </sheetView>
  </sheetViews>
  <sheetFormatPr defaultRowHeight="15" x14ac:dyDescent="0.25"/>
  <cols>
    <col min="2" max="2" width="38.85546875" customWidth="1"/>
    <col min="3" max="3" width="14.85546875" customWidth="1"/>
    <col min="4" max="4" width="15.85546875" customWidth="1"/>
  </cols>
  <sheetData>
    <row r="1" spans="1:5" ht="18.75" x14ac:dyDescent="0.3">
      <c r="A1" s="2" t="s">
        <v>43</v>
      </c>
    </row>
    <row r="3" spans="1:5" ht="15.75" x14ac:dyDescent="0.25">
      <c r="B3" s="5" t="s">
        <v>7</v>
      </c>
    </row>
    <row r="4" spans="1:5" ht="15.75" x14ac:dyDescent="0.25">
      <c r="B4" s="12">
        <f ca="1">TODAY()-(DEELNEMERS!C15*365)</f>
        <v>40472</v>
      </c>
    </row>
    <row r="6" spans="1:5" x14ac:dyDescent="0.25">
      <c r="A6" s="3"/>
      <c r="B6" s="3" t="s">
        <v>0</v>
      </c>
      <c r="C6" s="3" t="s">
        <v>1</v>
      </c>
      <c r="D6" s="3" t="s">
        <v>2</v>
      </c>
      <c r="E6" s="3"/>
    </row>
    <row r="7" spans="1:5" x14ac:dyDescent="0.25">
      <c r="A7">
        <v>1</v>
      </c>
      <c r="B7" t="s">
        <v>167</v>
      </c>
      <c r="C7" t="s">
        <v>51</v>
      </c>
    </row>
    <row r="8" spans="1:5" x14ac:dyDescent="0.25">
      <c r="A8">
        <v>2</v>
      </c>
      <c r="B8" t="s">
        <v>168</v>
      </c>
      <c r="C8" t="s">
        <v>51</v>
      </c>
    </row>
    <row r="9" spans="1:5" x14ac:dyDescent="0.25">
      <c r="A9">
        <v>3</v>
      </c>
      <c r="B9" t="s">
        <v>169</v>
      </c>
      <c r="C9" t="s">
        <v>51</v>
      </c>
    </row>
    <row r="10" spans="1:5" x14ac:dyDescent="0.25">
      <c r="A10">
        <v>4</v>
      </c>
      <c r="B10" t="s">
        <v>170</v>
      </c>
      <c r="C10" t="s">
        <v>171</v>
      </c>
    </row>
    <row r="11" spans="1:5" x14ac:dyDescent="0.25">
      <c r="A11">
        <v>5</v>
      </c>
      <c r="B11" t="s">
        <v>172</v>
      </c>
      <c r="C11" t="s">
        <v>171</v>
      </c>
    </row>
    <row r="12" spans="1:5" x14ac:dyDescent="0.25">
      <c r="A12">
        <v>6</v>
      </c>
      <c r="B12" t="s">
        <v>173</v>
      </c>
      <c r="C12" t="s">
        <v>51</v>
      </c>
    </row>
    <row r="13" spans="1:5" x14ac:dyDescent="0.25">
      <c r="A13">
        <v>7</v>
      </c>
      <c r="B13" t="s">
        <v>174</v>
      </c>
      <c r="C13" t="s">
        <v>51</v>
      </c>
    </row>
    <row r="14" spans="1:5" x14ac:dyDescent="0.25">
      <c r="A14">
        <v>8</v>
      </c>
      <c r="B14" t="s">
        <v>175</v>
      </c>
      <c r="C14" t="s">
        <v>171</v>
      </c>
    </row>
    <row r="15" spans="1:5" x14ac:dyDescent="0.25">
      <c r="A15">
        <v>9</v>
      </c>
      <c r="B15" t="s">
        <v>176</v>
      </c>
      <c r="C15" t="s">
        <v>51</v>
      </c>
    </row>
    <row r="16" spans="1:5" x14ac:dyDescent="0.25">
      <c r="A16">
        <v>10</v>
      </c>
      <c r="B16" t="s">
        <v>177</v>
      </c>
    </row>
    <row r="17" spans="1:5" x14ac:dyDescent="0.25">
      <c r="A17">
        <v>11</v>
      </c>
      <c r="B17" t="s">
        <v>178</v>
      </c>
      <c r="C17" t="s">
        <v>51</v>
      </c>
    </row>
    <row r="18" spans="1:5" x14ac:dyDescent="0.25">
      <c r="A18">
        <v>12</v>
      </c>
      <c r="B18" t="s">
        <v>179</v>
      </c>
    </row>
    <row r="19" spans="1:5" x14ac:dyDescent="0.25">
      <c r="A19">
        <v>13</v>
      </c>
      <c r="B19" t="s">
        <v>180</v>
      </c>
      <c r="C19" t="s">
        <v>51</v>
      </c>
    </row>
    <row r="20" spans="1:5" x14ac:dyDescent="0.25">
      <c r="A20">
        <v>14</v>
      </c>
      <c r="B20" t="s">
        <v>181</v>
      </c>
      <c r="C20" t="s">
        <v>51</v>
      </c>
    </row>
    <row r="23" spans="1:5" ht="15.75" x14ac:dyDescent="0.25">
      <c r="B23" s="5" t="s">
        <v>7</v>
      </c>
    </row>
    <row r="24" spans="1:5" ht="15.75" x14ac:dyDescent="0.25">
      <c r="B24" s="12">
        <f ca="1">TODAY()-(DEELNEMERS!C16*365)</f>
        <v>40107</v>
      </c>
    </row>
    <row r="26" spans="1:5" x14ac:dyDescent="0.25">
      <c r="A26" s="3"/>
      <c r="B26" s="3" t="s">
        <v>0</v>
      </c>
      <c r="C26" s="3" t="s">
        <v>1</v>
      </c>
      <c r="D26" s="3" t="s">
        <v>2</v>
      </c>
      <c r="E26" s="3"/>
    </row>
    <row r="27" spans="1:5" x14ac:dyDescent="0.25">
      <c r="A27">
        <v>1</v>
      </c>
      <c r="B27" t="s">
        <v>160</v>
      </c>
    </row>
    <row r="28" spans="1:5" x14ac:dyDescent="0.25">
      <c r="A28">
        <v>2</v>
      </c>
      <c r="B28" t="s">
        <v>161</v>
      </c>
      <c r="C28" t="s">
        <v>51</v>
      </c>
    </row>
    <row r="29" spans="1:5" x14ac:dyDescent="0.25">
      <c r="A29">
        <v>3</v>
      </c>
      <c r="B29" t="s">
        <v>162</v>
      </c>
      <c r="C29" t="s">
        <v>54</v>
      </c>
    </row>
    <row r="30" spans="1:5" x14ac:dyDescent="0.25">
      <c r="A30">
        <v>4</v>
      </c>
      <c r="B30" t="s">
        <v>163</v>
      </c>
      <c r="C30" t="s">
        <v>51</v>
      </c>
    </row>
    <row r="31" spans="1:5" x14ac:dyDescent="0.25">
      <c r="A31">
        <v>5</v>
      </c>
      <c r="B31" t="s">
        <v>164</v>
      </c>
    </row>
    <row r="32" spans="1:5" x14ac:dyDescent="0.25">
      <c r="A32">
        <v>6</v>
      </c>
      <c r="B32" t="s">
        <v>165</v>
      </c>
      <c r="C32" t="s">
        <v>51</v>
      </c>
    </row>
    <row r="33" spans="1:3" x14ac:dyDescent="0.25">
      <c r="A33">
        <v>7</v>
      </c>
      <c r="B33" t="s">
        <v>166</v>
      </c>
      <c r="C33" t="s">
        <v>54</v>
      </c>
    </row>
    <row r="34" spans="1:3" x14ac:dyDescent="0.25">
      <c r="A34">
        <v>8</v>
      </c>
      <c r="B34" t="s">
        <v>197</v>
      </c>
      <c r="C34" t="s">
        <v>51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topLeftCell="A7" workbookViewId="0">
      <selection activeCell="B19" sqref="B19"/>
    </sheetView>
  </sheetViews>
  <sheetFormatPr defaultRowHeight="15" x14ac:dyDescent="0.25"/>
  <cols>
    <col min="2" max="2" width="38.85546875" customWidth="1"/>
    <col min="3" max="3" width="14.85546875" customWidth="1"/>
    <col min="4" max="4" width="15.85546875" customWidth="1"/>
  </cols>
  <sheetData>
    <row r="1" spans="1:5" ht="18.75" x14ac:dyDescent="0.3">
      <c r="A1" s="2" t="s">
        <v>43</v>
      </c>
    </row>
    <row r="3" spans="1:5" ht="15.75" x14ac:dyDescent="0.25">
      <c r="B3" s="5" t="s">
        <v>9</v>
      </c>
    </row>
    <row r="4" spans="1:5" ht="15.75" x14ac:dyDescent="0.25">
      <c r="B4" s="4" t="s">
        <v>11</v>
      </c>
    </row>
    <row r="6" spans="1:5" x14ac:dyDescent="0.25">
      <c r="A6" s="3"/>
      <c r="B6" s="3" t="s">
        <v>0</v>
      </c>
      <c r="C6" s="3" t="s">
        <v>1</v>
      </c>
      <c r="D6" s="3" t="s">
        <v>2</v>
      </c>
      <c r="E6" s="3"/>
    </row>
    <row r="7" spans="1:5" x14ac:dyDescent="0.25">
      <c r="A7">
        <v>1</v>
      </c>
      <c r="B7" t="s">
        <v>182</v>
      </c>
      <c r="C7" t="s">
        <v>51</v>
      </c>
    </row>
    <row r="9" spans="1:5" x14ac:dyDescent="0.25">
      <c r="A9" s="15"/>
    </row>
    <row r="10" spans="1:5" x14ac:dyDescent="0.25">
      <c r="A10" s="15"/>
    </row>
    <row r="11" spans="1:5" x14ac:dyDescent="0.25">
      <c r="A11" s="15"/>
    </row>
    <row r="23" spans="1:5" ht="15.75" x14ac:dyDescent="0.25">
      <c r="B23" s="5" t="s">
        <v>9</v>
      </c>
    </row>
    <row r="24" spans="1:5" ht="15.75" x14ac:dyDescent="0.25">
      <c r="B24" s="4" t="s">
        <v>12</v>
      </c>
    </row>
    <row r="26" spans="1:5" x14ac:dyDescent="0.25">
      <c r="A26" s="3"/>
      <c r="B26" s="3" t="s">
        <v>0</v>
      </c>
      <c r="C26" s="3" t="s">
        <v>1</v>
      </c>
      <c r="D26" s="3" t="s">
        <v>2</v>
      </c>
      <c r="E26" s="3"/>
    </row>
    <row r="27" spans="1:5" x14ac:dyDescent="0.25">
      <c r="A27">
        <v>1</v>
      </c>
      <c r="B27" t="s">
        <v>183</v>
      </c>
      <c r="C27" t="s">
        <v>54</v>
      </c>
    </row>
    <row r="28" spans="1:5" x14ac:dyDescent="0.25">
      <c r="A28">
        <v>2</v>
      </c>
      <c r="B28" t="s">
        <v>184</v>
      </c>
      <c r="C28" t="s">
        <v>51</v>
      </c>
    </row>
  </sheetData>
  <pageMargins left="0.7" right="0.7" top="0.75" bottom="0.75" header="0.3" footer="0.3"/>
  <pageSetup paperSize="9" scale="9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16" zoomScaleNormal="100" workbookViewId="0">
      <selection activeCell="B40" sqref="B40"/>
    </sheetView>
  </sheetViews>
  <sheetFormatPr defaultRowHeight="15" x14ac:dyDescent="0.25"/>
  <cols>
    <col min="2" max="2" width="38.85546875" customWidth="1"/>
    <col min="3" max="3" width="14.85546875" customWidth="1"/>
    <col min="4" max="4" width="15.85546875" customWidth="1"/>
  </cols>
  <sheetData>
    <row r="1" spans="1:5" ht="18.75" x14ac:dyDescent="0.3">
      <c r="A1" s="2" t="s">
        <v>43</v>
      </c>
    </row>
    <row r="3" spans="1:5" ht="15.75" x14ac:dyDescent="0.25">
      <c r="B3" s="5" t="s">
        <v>13</v>
      </c>
    </row>
    <row r="4" spans="1:5" ht="15.75" x14ac:dyDescent="0.25">
      <c r="B4" s="4"/>
      <c r="C4" s="13">
        <f ca="1">TODAY()-(DEELNEMERS!C17*365)</f>
        <v>39742</v>
      </c>
      <c r="D4" s="13">
        <f ca="1">C4-365</f>
        <v>39377</v>
      </c>
    </row>
    <row r="6" spans="1:5" x14ac:dyDescent="0.25">
      <c r="A6" s="3"/>
      <c r="B6" s="3" t="s">
        <v>0</v>
      </c>
      <c r="C6" s="3" t="s">
        <v>1</v>
      </c>
      <c r="D6" s="3" t="s">
        <v>2</v>
      </c>
      <c r="E6" s="3"/>
    </row>
    <row r="7" spans="1:5" x14ac:dyDescent="0.25">
      <c r="A7">
        <v>1</v>
      </c>
      <c r="B7" t="s">
        <v>185</v>
      </c>
      <c r="C7" t="s">
        <v>51</v>
      </c>
    </row>
    <row r="8" spans="1:5" x14ac:dyDescent="0.25">
      <c r="A8">
        <v>2</v>
      </c>
      <c r="B8" t="s">
        <v>186</v>
      </c>
      <c r="C8" t="s">
        <v>54</v>
      </c>
    </row>
    <row r="9" spans="1:5" x14ac:dyDescent="0.25">
      <c r="A9">
        <v>3</v>
      </c>
      <c r="B9" t="s">
        <v>187</v>
      </c>
    </row>
    <row r="24" spans="1:5" ht="15.75" x14ac:dyDescent="0.25">
      <c r="B24" s="5" t="s">
        <v>14</v>
      </c>
    </row>
    <row r="25" spans="1:5" ht="15.75" x14ac:dyDescent="0.25">
      <c r="B25" s="4"/>
      <c r="C25" s="13">
        <f ca="1">TODAY()-(DEELNEMERS!C18*365)</f>
        <v>39742</v>
      </c>
      <c r="D25" s="13">
        <f ca="1">C25-365</f>
        <v>39377</v>
      </c>
    </row>
    <row r="27" spans="1:5" x14ac:dyDescent="0.25">
      <c r="A27" s="3"/>
      <c r="B27" s="3" t="s">
        <v>0</v>
      </c>
      <c r="C27" s="3" t="s">
        <v>1</v>
      </c>
      <c r="D27" s="3" t="s">
        <v>2</v>
      </c>
      <c r="E27" s="3"/>
    </row>
    <row r="28" spans="1:5" x14ac:dyDescent="0.25">
      <c r="A28">
        <v>1</v>
      </c>
      <c r="B28" t="s">
        <v>198</v>
      </c>
      <c r="C28" t="s">
        <v>54</v>
      </c>
    </row>
    <row r="29" spans="1:5" x14ac:dyDescent="0.25">
      <c r="A29">
        <v>2</v>
      </c>
      <c r="B29" t="s">
        <v>199</v>
      </c>
      <c r="C29" t="s">
        <v>51</v>
      </c>
    </row>
    <row r="30" spans="1:5" x14ac:dyDescent="0.25">
      <c r="A30">
        <v>3</v>
      </c>
      <c r="B30" t="s">
        <v>200</v>
      </c>
      <c r="C30" t="s">
        <v>54</v>
      </c>
    </row>
    <row r="31" spans="1:5" x14ac:dyDescent="0.25">
      <c r="A31">
        <v>4</v>
      </c>
      <c r="B31" t="s">
        <v>201</v>
      </c>
    </row>
    <row r="32" spans="1:5" x14ac:dyDescent="0.25">
      <c r="A32">
        <v>5</v>
      </c>
      <c r="B32" t="s">
        <v>202</v>
      </c>
      <c r="C32" t="s">
        <v>51</v>
      </c>
    </row>
    <row r="33" spans="1:3" x14ac:dyDescent="0.25">
      <c r="A33">
        <v>6</v>
      </c>
      <c r="B33" t="s">
        <v>203</v>
      </c>
      <c r="C33" t="s">
        <v>51</v>
      </c>
    </row>
    <row r="34" spans="1:3" x14ac:dyDescent="0.25">
      <c r="A34">
        <v>7</v>
      </c>
      <c r="B34" t="s">
        <v>204</v>
      </c>
      <c r="C34" t="s">
        <v>54</v>
      </c>
    </row>
    <row r="35" spans="1:3" x14ac:dyDescent="0.25">
      <c r="A35">
        <v>8</v>
      </c>
      <c r="B35" t="s">
        <v>205</v>
      </c>
      <c r="C35" t="s">
        <v>51</v>
      </c>
    </row>
    <row r="36" spans="1:3" x14ac:dyDescent="0.25">
      <c r="A36">
        <v>9</v>
      </c>
      <c r="B36" t="s">
        <v>206</v>
      </c>
      <c r="C36" t="s">
        <v>51</v>
      </c>
    </row>
    <row r="37" spans="1:3" x14ac:dyDescent="0.25">
      <c r="A37">
        <v>10</v>
      </c>
      <c r="B37" t="s">
        <v>207</v>
      </c>
      <c r="C37" t="s">
        <v>51</v>
      </c>
    </row>
    <row r="38" spans="1:3" x14ac:dyDescent="0.25">
      <c r="A38">
        <v>11</v>
      </c>
      <c r="B38" t="s">
        <v>208</v>
      </c>
      <c r="C38" t="s">
        <v>54</v>
      </c>
    </row>
    <row r="39" spans="1:3" x14ac:dyDescent="0.25">
      <c r="A39">
        <v>12</v>
      </c>
      <c r="B39" t="s">
        <v>209</v>
      </c>
    </row>
    <row r="40" spans="1:3" x14ac:dyDescent="0.25">
      <c r="A40">
        <v>13</v>
      </c>
      <c r="B40" t="s">
        <v>210</v>
      </c>
      <c r="C40" t="s">
        <v>51</v>
      </c>
    </row>
    <row r="41" spans="1:3" x14ac:dyDescent="0.25">
      <c r="A41">
        <v>14</v>
      </c>
      <c r="B41" t="s">
        <v>211</v>
      </c>
      <c r="C41" t="s">
        <v>51</v>
      </c>
    </row>
  </sheetData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VOLKSCROSS</vt:lpstr>
      <vt:lpstr>BENJ M</vt:lpstr>
      <vt:lpstr>BENJ J</vt:lpstr>
      <vt:lpstr>PUP M</vt:lpstr>
      <vt:lpstr>PUP J</vt:lpstr>
      <vt:lpstr>MIN M</vt:lpstr>
      <vt:lpstr>MIN J</vt:lpstr>
      <vt:lpstr>K CROSS</vt:lpstr>
      <vt:lpstr>KAD</vt:lpstr>
      <vt:lpstr>SCH</vt:lpstr>
      <vt:lpstr>JUN</vt:lpstr>
      <vt:lpstr>MAS</vt:lpstr>
      <vt:lpstr>SEN</vt:lpstr>
      <vt:lpstr>DEELNEMERS</vt:lpstr>
      <vt:lpstr>Blad1</vt:lpstr>
    </vt:vector>
  </TitlesOfParts>
  <Company>ACV-CSC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u32ddr</dc:creator>
  <cp:lastModifiedBy>Dirk</cp:lastModifiedBy>
  <cp:lastPrinted>2021-10-17T13:43:31Z</cp:lastPrinted>
  <dcterms:created xsi:type="dcterms:W3CDTF">2010-10-17T11:09:29Z</dcterms:created>
  <dcterms:modified xsi:type="dcterms:W3CDTF">2021-10-18T07:06:40Z</dcterms:modified>
</cp:coreProperties>
</file>